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sagov-my.sharepoint.com/personal/lara_foreman_sa_gov_au1/Documents/Desktop/Black Spots/Website Communications/"/>
    </mc:Choice>
  </mc:AlternateContent>
  <xr:revisionPtr revIDLastSave="4" documentId="8_{B57E6A91-0ED2-4D34-8022-2B9AEDD1A60B}" xr6:coauthVersionLast="47" xr6:coauthVersionMax="47" xr10:uidLastSave="{99A4606C-5F18-47DD-A58C-08C09880F5B7}"/>
  <workbookProtection lockStructure="1"/>
  <bookViews>
    <workbookView xWindow="-120" yWindow="-120" windowWidth="29040" windowHeight="17520" tabRatio="771" activeTab="2" xr2:uid="{DE15FD66-6F29-4A01-9258-FA75D1A6BD0F}"/>
  </bookViews>
  <sheets>
    <sheet name="FAQ" sheetId="1" r:id="rId1"/>
    <sheet name="Guide" sheetId="2" r:id="rId2"/>
    <sheet name="BCR" sheetId="3" r:id="rId3"/>
    <sheet name="Crash Data" sheetId="4" r:id="rId4"/>
    <sheet name="Intersection Redctn Mtx" sheetId="5" r:id="rId5"/>
    <sheet name="Non Intersection Mtx (a)" sheetId="6" r:id="rId6"/>
    <sheet name="Non Intersection Mtx (b)" sheetId="7" r:id="rId7"/>
    <sheet name="Indicative lifetime of Trea" sheetId="8" r:id="rId8"/>
    <sheet name="Crash Type" sheetId="9" r:id="rId9"/>
  </sheets>
  <definedNames>
    <definedName name="_xlnm._FilterDatabase" localSheetId="2" hidden="1">BCR!$A$71:$DA$71</definedName>
    <definedName name="_Toc145229855" localSheetId="4">'Intersection Redctn Mtx'!#REF!</definedName>
    <definedName name="_Toc145229856" localSheetId="4">'Intersection Redctn Mtx'!$B$3</definedName>
    <definedName name="_Toc145229857" localSheetId="4">'Intersection Redctn Mtx'!$B$4</definedName>
    <definedName name="_Toc145229859" localSheetId="5">'Non Intersection Mtx (b)'!#REF!</definedName>
    <definedName name="Crashseverity">'Crash Type'!$F$5:$F$8</definedName>
    <definedName name="_xlnm.Print_Area" localSheetId="2">BCR!$A$1:$N$61</definedName>
    <definedName name="_xlnm.Print_Area" localSheetId="0">FAQ!$B$1:$J$52</definedName>
    <definedName name="_xlnm.Print_Area" localSheetId="1">Guide!$A$1:$J$34</definedName>
    <definedName name="_xlnm.Print_Area" localSheetId="4">'Intersection Redctn Mtx'!$B$1:$O$45</definedName>
    <definedName name="_xlnm.Print_Area" localSheetId="5">'Non Intersection Mtx (a)'!$B$1:$J$49</definedName>
    <definedName name="_xlnm.Print_Area" localSheetId="6">'Non Intersection Mtx (b)'!$B$1:$K$49</definedName>
    <definedName name="Typeofcrash">BCR!$N$11:$N$14</definedName>
    <definedName name="Z_6B270C73_BA9D_4B05_BFBB_AF9B27F35E3F_.wvu.Cols" localSheetId="4" hidden="1">'Intersection Redctn Mtx'!$I:$I,'Intersection Redctn Mtx'!$K:$K</definedName>
    <definedName name="Z_6B270C73_BA9D_4B05_BFBB_AF9B27F35E3F_.wvu.FilterData" localSheetId="2" hidden="1">BCR!$A$71:$DA$71</definedName>
    <definedName name="Z_6B270C73_BA9D_4B05_BFBB_AF9B27F35E3F_.wvu.PrintArea" localSheetId="2" hidden="1">BCR!$A$1:$N$61</definedName>
    <definedName name="Z_6B270C73_BA9D_4B05_BFBB_AF9B27F35E3F_.wvu.PrintArea" localSheetId="0" hidden="1">FAQ!$B$1:$J$52</definedName>
    <definedName name="Z_6B270C73_BA9D_4B05_BFBB_AF9B27F35E3F_.wvu.PrintArea" localSheetId="1" hidden="1">Guide!$A$1:$J$34</definedName>
    <definedName name="Z_6B270C73_BA9D_4B05_BFBB_AF9B27F35E3F_.wvu.PrintArea" localSheetId="4" hidden="1">'Intersection Redctn Mtx'!$B$1:$O$45</definedName>
    <definedName name="Z_6B270C73_BA9D_4B05_BFBB_AF9B27F35E3F_.wvu.PrintArea" localSheetId="5" hidden="1">'Non Intersection Mtx (a)'!$B$1:$J$49</definedName>
    <definedName name="Z_6B270C73_BA9D_4B05_BFBB_AF9B27F35E3F_.wvu.PrintArea" localSheetId="6" hidden="1">'Non Intersection Mtx (b)'!$B$1:$K$49</definedName>
  </definedNames>
  <calcPr calcId="191029"/>
  <customWorkbookViews>
    <customWorkbookView name="DTEI - Personal View" guid="{6B270C73-BA9D-4B05-BFBB-AF9B27F35E3F}" mergeInterval="0" personalView="1" maximized="1" xWindow="1" yWindow="1" windowWidth="1843" windowHeight="926" tabRatio="771"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3" l="1"/>
  <c r="G30" i="3"/>
  <c r="Q30" i="3" s="1"/>
  <c r="E57" i="3"/>
  <c r="E54" i="3"/>
  <c r="E51" i="3"/>
  <c r="E48" i="3"/>
  <c r="E45" i="3"/>
  <c r="E42" i="3"/>
  <c r="E39" i="3"/>
  <c r="E36" i="3"/>
  <c r="E33" i="3"/>
  <c r="E30" i="3"/>
  <c r="K57" i="3"/>
  <c r="W57" i="3" s="1"/>
  <c r="K54" i="3"/>
  <c r="W54" i="3"/>
  <c r="K51" i="3"/>
  <c r="W51" i="3" s="1"/>
  <c r="I57" i="3"/>
  <c r="T57" i="3" s="1"/>
  <c r="I54" i="3"/>
  <c r="T54" i="3"/>
  <c r="I51" i="3"/>
  <c r="T51" i="3" s="1"/>
  <c r="G57" i="3"/>
  <c r="Q57" i="3"/>
  <c r="R57" i="3" s="1"/>
  <c r="G54" i="3"/>
  <c r="Q54" i="3" s="1"/>
  <c r="R54" i="3" s="1"/>
  <c r="G51" i="3"/>
  <c r="Q51" i="3" s="1"/>
  <c r="R51" i="3" s="1"/>
  <c r="O48" i="3"/>
  <c r="AC48" i="3" s="1"/>
  <c r="M48" i="3"/>
  <c r="Z48" i="3"/>
  <c r="K48" i="3"/>
  <c r="W48" i="3"/>
  <c r="I48" i="3"/>
  <c r="T48" i="3"/>
  <c r="G48" i="3"/>
  <c r="Q48" i="3"/>
  <c r="R48" i="3" s="1"/>
  <c r="O45" i="3"/>
  <c r="AC45" i="3" s="1"/>
  <c r="M45" i="3"/>
  <c r="Z45" i="3"/>
  <c r="K45" i="3"/>
  <c r="W45" i="3"/>
  <c r="I45" i="3"/>
  <c r="T45" i="3"/>
  <c r="G45" i="3"/>
  <c r="Q45" i="3"/>
  <c r="R45" i="3" s="1"/>
  <c r="O42" i="3"/>
  <c r="AC42" i="3"/>
  <c r="M42" i="3"/>
  <c r="Z42" i="3"/>
  <c r="K42" i="3"/>
  <c r="W42" i="3" s="1"/>
  <c r="I42" i="3"/>
  <c r="T42" i="3" s="1"/>
  <c r="G42" i="3"/>
  <c r="Q42" i="3"/>
  <c r="O39" i="3"/>
  <c r="AC39" i="3"/>
  <c r="M39" i="3"/>
  <c r="Z39" i="3"/>
  <c r="K39" i="3"/>
  <c r="W39" i="3"/>
  <c r="I39" i="3"/>
  <c r="T39" i="3"/>
  <c r="G39" i="3"/>
  <c r="Q39" i="3" s="1"/>
  <c r="O36" i="3"/>
  <c r="AC36" i="3" s="1"/>
  <c r="M36" i="3"/>
  <c r="Z36" i="3"/>
  <c r="W36" i="3"/>
  <c r="I36" i="3"/>
  <c r="T36" i="3"/>
  <c r="G36" i="3"/>
  <c r="Q36" i="3" s="1"/>
  <c r="R36" i="3" s="1"/>
  <c r="O33" i="3"/>
  <c r="AC33" i="3"/>
  <c r="M33" i="3"/>
  <c r="Z33" i="3" s="1"/>
  <c r="K33" i="3"/>
  <c r="W33" i="3"/>
  <c r="I33" i="3"/>
  <c r="T33" i="3" s="1"/>
  <c r="G33" i="3"/>
  <c r="Q33" i="3"/>
  <c r="O30" i="3"/>
  <c r="AC30" i="3"/>
  <c r="M30" i="3"/>
  <c r="Z30" i="3"/>
  <c r="K30" i="3"/>
  <c r="W30" i="3"/>
  <c r="I30" i="3"/>
  <c r="T30" i="3" s="1"/>
  <c r="E17" i="3"/>
  <c r="E26" i="3"/>
  <c r="O57" i="3"/>
  <c r="AC57" i="3"/>
  <c r="O54" i="3"/>
  <c r="AC54" i="3"/>
  <c r="O51" i="3"/>
  <c r="AC51" i="3"/>
  <c r="M57" i="3"/>
  <c r="Z57" i="3"/>
  <c r="M54" i="3"/>
  <c r="Z54" i="3"/>
  <c r="M51" i="3"/>
  <c r="Z51" i="3" s="1"/>
  <c r="T29" i="3"/>
  <c r="Q29" i="3"/>
  <c r="C25" i="3"/>
  <c r="C24" i="3"/>
  <c r="C23" i="3"/>
  <c r="C22" i="3"/>
  <c r="C21" i="3"/>
  <c r="G14" i="3"/>
  <c r="G13" i="3"/>
  <c r="P1" i="3"/>
  <c r="R30" i="3" l="1"/>
  <c r="R39" i="3"/>
  <c r="S51" i="3"/>
  <c r="R42" i="3"/>
  <c r="S48" i="3"/>
  <c r="R33" i="3"/>
  <c r="S54" i="3"/>
  <c r="S33" i="3"/>
  <c r="S39" i="3"/>
  <c r="U39" i="3" s="1"/>
  <c r="S36" i="3"/>
  <c r="S45" i="3"/>
  <c r="U45" i="3" s="1"/>
  <c r="S57" i="3"/>
  <c r="U57" i="3" s="1"/>
  <c r="S30" i="3"/>
  <c r="U30" i="3" s="1"/>
  <c r="U48" i="3" l="1"/>
  <c r="V48" i="3"/>
  <c r="V45" i="3"/>
  <c r="U33" i="3"/>
  <c r="V33" i="3" s="1"/>
  <c r="S42" i="3"/>
  <c r="V57" i="3"/>
  <c r="V39" i="3"/>
  <c r="U54" i="3"/>
  <c r="U36" i="3"/>
  <c r="V36" i="3" s="1"/>
  <c r="U51" i="3"/>
  <c r="V30" i="3"/>
  <c r="X33" i="3" l="1"/>
  <c r="Y33" i="3"/>
  <c r="X57" i="3"/>
  <c r="X48" i="3"/>
  <c r="Y48" i="3" s="1"/>
  <c r="X45" i="3"/>
  <c r="Y45" i="3" s="1"/>
  <c r="U42" i="3"/>
  <c r="V42" i="3" s="1"/>
  <c r="V51" i="3"/>
  <c r="X39" i="3"/>
  <c r="Y39" i="3" s="1"/>
  <c r="X30" i="3"/>
  <c r="X36" i="3"/>
  <c r="Y36" i="3" s="1"/>
  <c r="V54" i="3"/>
  <c r="AA36" i="3" l="1"/>
  <c r="AB36" i="3"/>
  <c r="X42" i="3"/>
  <c r="Y42" i="3" s="1"/>
  <c r="AA39" i="3"/>
  <c r="AB39" i="3" s="1"/>
  <c r="AA45" i="3"/>
  <c r="AA48" i="3"/>
  <c r="AB48" i="3" s="1"/>
  <c r="AA33" i="3"/>
  <c r="X51" i="3"/>
  <c r="X54" i="3"/>
  <c r="Y54" i="3"/>
  <c r="Y57" i="3"/>
  <c r="Y30" i="3"/>
  <c r="AD48" i="3" l="1"/>
  <c r="AE48" i="3" s="1"/>
  <c r="AD39" i="3"/>
  <c r="AF39" i="3" s="1"/>
  <c r="AE39" i="3"/>
  <c r="AA42" i="3"/>
  <c r="AA30" i="3"/>
  <c r="AA57" i="3"/>
  <c r="AF48" i="3"/>
  <c r="AD36" i="3"/>
  <c r="AE36" i="3" s="1"/>
  <c r="AB33" i="3"/>
  <c r="AB45" i="3"/>
  <c r="AA54" i="3"/>
  <c r="AB54" i="3" s="1"/>
  <c r="Y51" i="3"/>
  <c r="AF36" i="3"/>
  <c r="AD54" i="3" l="1"/>
  <c r="AF54" i="3" s="1"/>
  <c r="AH48" i="3"/>
  <c r="AG48" i="3"/>
  <c r="F48" i="3" s="1"/>
  <c r="AB42" i="3"/>
  <c r="AB57" i="3"/>
  <c r="AH36" i="3"/>
  <c r="AG36" i="3"/>
  <c r="F36" i="3" s="1"/>
  <c r="AB30" i="3"/>
  <c r="AA51" i="3"/>
  <c r="AH39" i="3"/>
  <c r="AG39" i="3"/>
  <c r="F39" i="3" s="1"/>
  <c r="AD45" i="3"/>
  <c r="AF45" i="3" s="1"/>
  <c r="AD33" i="3"/>
  <c r="AF33" i="3" s="1"/>
  <c r="AB51" i="3" l="1"/>
  <c r="AD30" i="3"/>
  <c r="AF30" i="3" s="1"/>
  <c r="AD57" i="3"/>
  <c r="AF57" i="3" s="1"/>
  <c r="AE57" i="3"/>
  <c r="AE33" i="3"/>
  <c r="AG33" i="3"/>
  <c r="F33" i="3" s="1"/>
  <c r="AH33" i="3"/>
  <c r="AD42" i="3"/>
  <c r="AF42" i="3" s="1"/>
  <c r="AH45" i="3"/>
  <c r="AG45" i="3"/>
  <c r="F45" i="3" s="1"/>
  <c r="AE45" i="3"/>
  <c r="AG54" i="3"/>
  <c r="F54" i="3" s="1"/>
  <c r="AH54" i="3"/>
  <c r="AE54" i="3"/>
  <c r="AH42" i="3" l="1"/>
  <c r="AG42" i="3"/>
  <c r="F42" i="3" s="1"/>
  <c r="AH57" i="3"/>
  <c r="AG57" i="3"/>
  <c r="F57" i="3" s="1"/>
  <c r="AE30" i="3"/>
  <c r="AD51" i="3"/>
  <c r="AF51" i="3" s="1"/>
  <c r="AE42" i="3"/>
  <c r="AG30" i="3"/>
  <c r="F30" i="3" s="1"/>
  <c r="AH30" i="3"/>
  <c r="AE51" i="3" l="1"/>
  <c r="AG51" i="3"/>
  <c r="F51" i="3" s="1"/>
  <c r="AH51" i="3"/>
  <c r="J10" i="3" s="1"/>
  <c r="J13" i="3" s="1"/>
  <c r="J6" i="3" l="1"/>
  <c r="J16" i="3"/>
</calcChain>
</file>

<file path=xl/sharedStrings.xml><?xml version="1.0" encoding="utf-8"?>
<sst xmlns="http://schemas.openxmlformats.org/spreadsheetml/2006/main" count="948" uniqueCount="658">
  <si>
    <t>Casualty Crashes / Km/ annum:</t>
  </si>
  <si>
    <t>Reduction Factor</t>
  </si>
  <si>
    <t>Total</t>
  </si>
  <si>
    <t>Seal shoulder</t>
  </si>
  <si>
    <t>Proposed Treatment</t>
  </si>
  <si>
    <t>Total Savings ($)</t>
  </si>
  <si>
    <t>Net Present Value ($)</t>
  </si>
  <si>
    <t>BCR</t>
  </si>
  <si>
    <t>Reduction/year</t>
  </si>
  <si>
    <t>New Crash</t>
  </si>
  <si>
    <t>Estimated Reduction</t>
  </si>
  <si>
    <t>Estimated reduction (%)</t>
  </si>
  <si>
    <t>Indicative Life:</t>
  </si>
  <si>
    <t>Present Value Factor:</t>
  </si>
  <si>
    <t>Discount Rate (%):</t>
  </si>
  <si>
    <t>How to use the spreadsheet?</t>
  </si>
  <si>
    <t xml:space="preserve">Q: </t>
  </si>
  <si>
    <t>A:</t>
  </si>
  <si>
    <t>Q:</t>
  </si>
  <si>
    <t>Seq</t>
  </si>
  <si>
    <t>List of crashes</t>
  </si>
  <si>
    <t>C1</t>
  </si>
  <si>
    <t>C2</t>
  </si>
  <si>
    <t>C3</t>
  </si>
  <si>
    <t>Why do I have to list the crashes individually?</t>
  </si>
  <si>
    <t>C1,C2,C3</t>
  </si>
  <si>
    <t>- On Straight, off road crashes</t>
  </si>
  <si>
    <t>For example, if shoulder seal is used to treat entire length of the nominated section, all crashes would benefit from the treatment</t>
  </si>
  <si>
    <t>Can I actually group crashes according to the type of crashes?</t>
  </si>
  <si>
    <t>Treatment</t>
  </si>
  <si>
    <t>New traffic signals</t>
  </si>
  <si>
    <t>Traffic signal modification</t>
  </si>
  <si>
    <t>Roundabouts</t>
  </si>
  <si>
    <t>Channelisation (including urban turn treatments):</t>
  </si>
  <si>
    <t>Solid / raised median schemes</t>
  </si>
  <si>
    <t>Painted schemes (road widening / construction)</t>
  </si>
  <si>
    <t>Painted schemes (no road widening / construction)</t>
  </si>
  <si>
    <t>Rural turning treatments:</t>
  </si>
  <si>
    <t xml:space="preserve">Right turn treatment </t>
  </si>
  <si>
    <t>Left turn treatment (acceleration and deceleration lanes)</t>
  </si>
  <si>
    <t>Improved sight distance</t>
  </si>
  <si>
    <t>Shoulder sealing</t>
  </si>
  <si>
    <t>Roadside hazard protection:</t>
  </si>
  <si>
    <t>Guard fencing</t>
  </si>
  <si>
    <t>Removal of hazard</t>
  </si>
  <si>
    <t>Improved delineation</t>
  </si>
  <si>
    <t>New signage</t>
  </si>
  <si>
    <t>Edgelines and raised pavement markers</t>
  </si>
  <si>
    <t>Indicative Treatment Life (years)</t>
  </si>
  <si>
    <t>Description</t>
  </si>
  <si>
    <t>Adjacent approach</t>
  </si>
  <si>
    <t>Head on</t>
  </si>
  <si>
    <t>Opposing turns</t>
  </si>
  <si>
    <t>Rear end</t>
  </si>
  <si>
    <t>Lane change</t>
  </si>
  <si>
    <t>Parallel lanes, turning</t>
  </si>
  <si>
    <t>Vehicle hits pedestrian</t>
  </si>
  <si>
    <t>Loss of control, L or R turns</t>
  </si>
  <si>
    <t>Hit parked, parking vehicle</t>
  </si>
  <si>
    <t>Estimated Crash Reduction – Percent Change</t>
  </si>
  <si>
    <t>Code</t>
  </si>
  <si>
    <t>Type</t>
  </si>
  <si>
    <t>K 1</t>
  </si>
  <si>
    <t>Roundabout</t>
  </si>
  <si>
    <t>K 2</t>
  </si>
  <si>
    <t>New traffic signal [no turn arrow]</t>
  </si>
  <si>
    <t>K 3</t>
  </si>
  <si>
    <t xml:space="preserve">New signal with turn arrows </t>
  </si>
  <si>
    <t>K 4</t>
  </si>
  <si>
    <t>Remodel signal</t>
  </si>
  <si>
    <t>Add right turn arrow</t>
  </si>
  <si>
    <t>K 5</t>
  </si>
  <si>
    <t>Grade separation</t>
  </si>
  <si>
    <t>K 6</t>
  </si>
  <si>
    <t>Improve sight lines</t>
  </si>
  <si>
    <t>K 7</t>
  </si>
  <si>
    <t>Street closure [one leg of cross]</t>
  </si>
  <si>
    <t>K 8</t>
  </si>
  <si>
    <t>Street closure [close stem of Tee]</t>
  </si>
  <si>
    <t>K 9</t>
  </si>
  <si>
    <t>K 10</t>
  </si>
  <si>
    <t>Stagger cross intersection [right-left]</t>
  </si>
  <si>
    <t>K 11</t>
  </si>
  <si>
    <t>Improve/reinforce priority signs [eg Stop]</t>
  </si>
  <si>
    <t>K 12</t>
  </si>
  <si>
    <t>Ban right turns</t>
  </si>
  <si>
    <t>K 13</t>
  </si>
  <si>
    <t>Ban left or U turns</t>
  </si>
  <si>
    <t>Note 1</t>
  </si>
  <si>
    <t>K 14</t>
  </si>
  <si>
    <t>Improve lighting</t>
  </si>
  <si>
    <t>K 15</t>
  </si>
  <si>
    <t>Traffic islands on approaches</t>
  </si>
  <si>
    <t>K 16</t>
  </si>
  <si>
    <t>Indented right island</t>
  </si>
  <si>
    <t>K 17</t>
  </si>
  <si>
    <t>Painted turn lane</t>
  </si>
  <si>
    <t>K 18</t>
  </si>
  <si>
    <t>Ban parking adjacent to intersection</t>
  </si>
  <si>
    <t>K 19</t>
  </si>
  <si>
    <t>Extend median through intersection</t>
  </si>
  <si>
    <t>K 20</t>
  </si>
  <si>
    <t>Reduce radius on Left turn slip lane</t>
  </si>
  <si>
    <t>K 21</t>
  </si>
  <si>
    <t>Protected L turn lane in crossing street</t>
  </si>
  <si>
    <t>Cost per casualty</t>
  </si>
  <si>
    <t>crash ($1000)</t>
  </si>
  <si>
    <t>Metro</t>
  </si>
  <si>
    <r>
      <t>Rural</t>
    </r>
    <r>
      <rPr>
        <sz val="9"/>
        <rFont val="Times New Roman"/>
        <family val="1"/>
      </rPr>
      <t xml:space="preserve"> </t>
    </r>
  </si>
  <si>
    <t>For treatment code K 13, banning U-turns is a relevant treatment for DCA 207 with an estimated crash reduction of 50 %. [Costs for 207 - $119.5K (Metro) and $216.7K (Rural)] Banning left turns is a relevant treatment for DCA 203, 205, and 206 with a 50 % reduction.</t>
  </si>
  <si>
    <t>Head-on</t>
  </si>
  <si>
    <t>S 1</t>
  </si>
  <si>
    <t>Median on existing road</t>
  </si>
  <si>
    <t>S 2</t>
  </si>
  <si>
    <t>Pedestrian refuge</t>
  </si>
  <si>
    <t>S 3</t>
  </si>
  <si>
    <t>Pedestrian crossing</t>
  </si>
  <si>
    <t>S 4</t>
  </si>
  <si>
    <t>Pedestrian overpass</t>
  </si>
  <si>
    <t>S 5</t>
  </si>
  <si>
    <t>Pedestrian signals</t>
  </si>
  <si>
    <t>S 6</t>
  </si>
  <si>
    <t>Ped crossing lighting</t>
  </si>
  <si>
    <t>S 7</t>
  </si>
  <si>
    <t>Improved route lighting</t>
  </si>
  <si>
    <t>S 8</t>
  </si>
  <si>
    <t>Clearway, parking bans</t>
  </si>
  <si>
    <t>S 9</t>
  </si>
  <si>
    <t>Indented RT island</t>
  </si>
  <si>
    <t>S 10</t>
  </si>
  <si>
    <t>Painted turn lanes</t>
  </si>
  <si>
    <t>S 11</t>
  </si>
  <si>
    <t>Roadside hazards –</t>
  </si>
  <si>
    <t>Remove</t>
  </si>
  <si>
    <t>Note 2</t>
  </si>
  <si>
    <t>S 12</t>
  </si>
  <si>
    <t>Guard rail</t>
  </si>
  <si>
    <t>S 13</t>
  </si>
  <si>
    <t>S 14</t>
  </si>
  <si>
    <t>S 15</t>
  </si>
  <si>
    <t>Advisory speed sign on curves</t>
  </si>
  <si>
    <t>S 16</t>
  </si>
  <si>
    <t>Delineation</t>
  </si>
  <si>
    <t>S 17</t>
  </si>
  <si>
    <t>Edgelines</t>
  </si>
  <si>
    <t>S 18</t>
  </si>
  <si>
    <t>Reconstruct superelevation on curve</t>
  </si>
  <si>
    <t>S 19</t>
  </si>
  <si>
    <t>Climbing lane [overtaking lane]</t>
  </si>
  <si>
    <t>Note 3</t>
  </si>
  <si>
    <t>S 20</t>
  </si>
  <si>
    <t>Signs [rail crossing]</t>
  </si>
  <si>
    <t>S 21</t>
  </si>
  <si>
    <t>Flashing lights [rail crossing]</t>
  </si>
  <si>
    <t>S 22</t>
  </si>
  <si>
    <t>Barriers/gates[rail crossing]</t>
  </si>
  <si>
    <t>S 23</t>
  </si>
  <si>
    <t>Bridge/overpass[rail crossing]</t>
  </si>
  <si>
    <t>S 24</t>
  </si>
  <si>
    <r>
      <t>Frangible posts, po</t>
    </r>
    <r>
      <rPr>
        <sz val="10"/>
        <rFont val="Times New Roman"/>
        <family val="1"/>
      </rPr>
      <t>les</t>
    </r>
  </si>
  <si>
    <t>For treatment code S 11, the effect of removing objects that were hit after a vehicle left the road is to reduce crashes that relate to hitting the objects [DCA 703, 704, 803 &amp; 804]. However, the reduction in these crashes will be matched by an increase in DCA 701, 702, 801 &amp; 802 as vehicles will continue to leave the road, but now without hitting objects [all else being equal]. The net benefit relates to the difference in the cost of the accident-types.</t>
  </si>
  <si>
    <t>Note 3 For treatment code S 19, DCA 501 is also relevant [use DCA 201 cost].</t>
  </si>
  <si>
    <t>Off road</t>
  </si>
  <si>
    <t>Off road, hit object</t>
  </si>
  <si>
    <t>Loss of control, on road</t>
  </si>
  <si>
    <t>Loss of control,  on road</t>
  </si>
  <si>
    <t>Vehicle hits train</t>
  </si>
  <si>
    <t>Roadside hazards –Remove</t>
  </si>
  <si>
    <t>Roadside hazards –Guard rail</t>
  </si>
  <si>
    <t>Frangible posts, poles</t>
  </si>
  <si>
    <t>Note 4</t>
  </si>
  <si>
    <t>Note 5</t>
  </si>
  <si>
    <t>Accident-type [DCA - “Definitions for Coding Accidents”] refers to the system of classifying crashes by the movements of road users leading up to the impact. Descriptions of the system are to be found in “Standard Accident Definitions: Primary Accident Classes and Accident Types, Andreassen, D., in Australian Road Research, 13[1], pp 10-24, March, 1983” and various later versions.</t>
  </si>
  <si>
    <r>
      <t>Note 4</t>
    </r>
    <r>
      <rPr>
        <sz val="10"/>
        <rFont val="Times New Roman"/>
        <family val="1"/>
      </rPr>
      <t xml:space="preserve"> </t>
    </r>
  </si>
  <si>
    <t>For treatment code S 24, the effect will be that the injury outcome distribution will change within DCA codes 703, 704, 803, 804 rather than a reduction in the number of crashes per se. This gives reduced average number per crash of deaths and serious injuries and more minor injuries.</t>
  </si>
  <si>
    <t>Road Sections Matrix - Non-intersection related crashes</t>
  </si>
  <si>
    <t>Intersection Matrix - Intersection related crashes.</t>
  </si>
  <si>
    <t>+140</t>
  </si>
  <si>
    <t>+30</t>
  </si>
  <si>
    <t>+20</t>
  </si>
  <si>
    <t>+90</t>
  </si>
  <si>
    <t>+10</t>
  </si>
  <si>
    <t>+80</t>
  </si>
  <si>
    <t>Treatment Code</t>
  </si>
  <si>
    <t>Metro / Rural</t>
  </si>
  <si>
    <t>Discrete / Length</t>
  </si>
  <si>
    <t>Road Name Primary</t>
  </si>
  <si>
    <t>Intersecting Road / Location</t>
  </si>
  <si>
    <t>Estimated Savings</t>
  </si>
  <si>
    <t>Present Value Factor</t>
  </si>
  <si>
    <t>Council Area</t>
  </si>
  <si>
    <t>Present Value of Benefits ($)</t>
  </si>
  <si>
    <t>Estimated Cost ($)</t>
  </si>
  <si>
    <t>In most projects, a single type of treatment does not necessarily benefit all crashes at the nominated site.</t>
  </si>
  <si>
    <t>I have problem filling the spreadsheet.</t>
  </si>
  <si>
    <t>Yes. In some projects, when the type of treatment does benefit all the crashes at the nominated site.</t>
  </si>
  <si>
    <t>You must have the crash history of the site for the type and the number of crashes.  For crash reductions, use the Treatment/Crash Reduction Matrix in this file to identify the appropriate crash reductions. A guide to typical life of treatments is also attached in this file.</t>
  </si>
  <si>
    <t>For example, if guardfence is to be installed to treat crash C2, clearly C1 and C3 would not benefit from the treatment.</t>
  </si>
  <si>
    <t>What is the purpose of this spreadsheet?</t>
  </si>
  <si>
    <t xml:space="preserve">This spreadsheet invidually calculates the benefit of each proposed treatment against each crash identified in the nominated site. This means the BCR would be more accurate. </t>
  </si>
  <si>
    <t>Years</t>
  </si>
  <si>
    <t>Rural</t>
  </si>
  <si>
    <t>Councils</t>
  </si>
  <si>
    <t>Alexandrina Council</t>
  </si>
  <si>
    <t>DC Coorong</t>
  </si>
  <si>
    <t>DC Grant</t>
  </si>
  <si>
    <t>DC Karoonda East Murray</t>
  </si>
  <si>
    <t>DC Kingston</t>
  </si>
  <si>
    <t>DC Robe</t>
  </si>
  <si>
    <t>DC Yankalilla</t>
  </si>
  <si>
    <t>Kangaroo Island Council</t>
  </si>
  <si>
    <t>Mid Murray Council</t>
  </si>
  <si>
    <t>Rural City of Murray Bridge</t>
  </si>
  <si>
    <t>Southern Mallee District Council</t>
  </si>
  <si>
    <t>City of Mount Gambier</t>
  </si>
  <si>
    <t>City of Mitcham</t>
  </si>
  <si>
    <t>City of Playford</t>
  </si>
  <si>
    <t>City of Onkaparinga</t>
  </si>
  <si>
    <t>City of Salisbury</t>
  </si>
  <si>
    <t>Clare &amp; Gilbert Valleys Council</t>
  </si>
  <si>
    <t>Barossa Council</t>
  </si>
  <si>
    <t>DC Cleve</t>
  </si>
  <si>
    <t>DC Lower Eyre Peninsula</t>
  </si>
  <si>
    <t>Adelaide City Council</t>
  </si>
  <si>
    <t>Adelaide Hills Council</t>
  </si>
  <si>
    <t>Anangu Pitjantjatjara Yankuytjatjara</t>
  </si>
  <si>
    <t>DC Barunga West</t>
  </si>
  <si>
    <t>Campbelltown CC</t>
  </si>
  <si>
    <t>DC Ceduna</t>
  </si>
  <si>
    <t>City of Charles Sturt</t>
  </si>
  <si>
    <t>DC Coober Pedy</t>
  </si>
  <si>
    <t>DC Copper Coast</t>
  </si>
  <si>
    <t>DC Elliston</t>
  </si>
  <si>
    <t>Flinders Rangers Council</t>
  </si>
  <si>
    <t>Town of Gawler</t>
  </si>
  <si>
    <t>Gerard</t>
  </si>
  <si>
    <t>City of Holdfast Bay</t>
  </si>
  <si>
    <t>RC Goyder</t>
  </si>
  <si>
    <t>DC Kimba</t>
  </si>
  <si>
    <t>DC Le Hunte</t>
  </si>
  <si>
    <t>Light RC</t>
  </si>
  <si>
    <t>Maralinga Tjarutja</t>
  </si>
  <si>
    <t>City of Marion</t>
  </si>
  <si>
    <t>DC Mt Remarkable</t>
  </si>
  <si>
    <t>Nepabunna Community Imcorporated</t>
  </si>
  <si>
    <t>Northern Area Council</t>
  </si>
  <si>
    <t>City of Norwood, Payneham &amp; St Peters</t>
  </si>
  <si>
    <t>City of Port Adelaide Enfield</t>
  </si>
  <si>
    <t>DC Orroroo Carrieton</t>
  </si>
  <si>
    <t>Outback Areas of Community Development Trust</t>
  </si>
  <si>
    <t>DC Peterborough</t>
  </si>
  <si>
    <t>Port Augusta City Council</t>
  </si>
  <si>
    <t>City of Port Lincoln</t>
  </si>
  <si>
    <t>City of Prospect</t>
  </si>
  <si>
    <t>DC Renmark - Paringa</t>
  </si>
  <si>
    <t>Municipal Council of Roxby Downs</t>
  </si>
  <si>
    <t>DC Streaky Bay</t>
  </si>
  <si>
    <t>City of Tea Tree Gully</t>
  </si>
  <si>
    <t>DC Tumby Bay</t>
  </si>
  <si>
    <t>City of Unley</t>
  </si>
  <si>
    <t>Corporation of the Town of Walkerville</t>
  </si>
  <si>
    <t>City of West Torrens</t>
  </si>
  <si>
    <t>Yalata</t>
  </si>
  <si>
    <t>DC Yorke Peninsula</t>
  </si>
  <si>
    <t>Berri - Barmera Council</t>
  </si>
  <si>
    <t>City of Burnside</t>
  </si>
  <si>
    <t>Corporation of the City of Whyalla</t>
  </si>
  <si>
    <t>DC Franklin Harbour</t>
  </si>
  <si>
    <t>Kingston RC</t>
  </si>
  <si>
    <t>DC Loxton Waikerie</t>
  </si>
  <si>
    <t>DC of Mt Barker</t>
  </si>
  <si>
    <t>Naracoorte and Lucindale</t>
  </si>
  <si>
    <t>Port Pirie RC</t>
  </si>
  <si>
    <t xml:space="preserve">Tatiara DC </t>
  </si>
  <si>
    <t>City of Victor Harbor</t>
  </si>
  <si>
    <t xml:space="preserve">Wakefield RC </t>
  </si>
  <si>
    <t xml:space="preserve">Wattle Range </t>
  </si>
  <si>
    <t xml:space="preserve">Apart from checking that a project meets the eligibility criteria, the purpose of calculating the BCR is to rank and thereby prioritise projects in terms of their safety benefit to the community as a whole. </t>
  </si>
  <si>
    <t>The aim of these notes is to keep the calculation simple and consistent so that projects can be compared on an equal basis.</t>
  </si>
  <si>
    <t>1)</t>
  </si>
  <si>
    <t>Use, as a minimum, the last 5 years of crash data to determine the average number of crashes or crash rate per annum. Selecting the worst 3 consecutive years with the highest crash rate does not give a true representation of crash history. A period of 5 years or more should give a realistic average crash rate for the site. A shorter, more recent period will be accepted where it can be justified, e.g. recent increases in traffic volumes as a result of recent development or changes in traffic patterns.</t>
  </si>
  <si>
    <t>2)</t>
  </si>
  <si>
    <t>Only those crash types addressed by the proposed treatment should be included in the analysis. For example, shoulder widening is unlikely to reduce the incidence of adjacent approach crashes at intersections along a length of road.</t>
  </si>
  <si>
    <t>3)</t>
  </si>
  <si>
    <t>4)</t>
  </si>
  <si>
    <t>Black Spot Administration notes do not provide guidance on the combined effect of undertaking a number of treatments over a section of road. The arithmetic sum should not be used; however, logic suggests that there would be a combined effect from multiple treatments, but not to the extent of the sum of the individual treatments. Therefore, in the absence of any guidance, it is suggested to adopt the following method of calculation for applying two or more percentage reductions.</t>
  </si>
  <si>
    <t>Example - say there was a left hand curve on a rural road, where there had been 10 crashes involving cars running off the road and hitting trees (DCA 804)</t>
  </si>
  <si>
    <t>It is decided to install curve-warning signs with advisory speed plates and to seal the shoulders.</t>
  </si>
  <si>
    <t>Looking at the Treatment / Crash Reduction Matrix these two treatments can be expected to lead to the following crash reductions:</t>
  </si>
  <si>
    <t xml:space="preserve">Seal the Shoulders (S14): </t>
  </si>
  <si>
    <t>40% reduction</t>
  </si>
  <si>
    <t>Advisory speed signs on curves (S15):</t>
  </si>
  <si>
    <t>30% reduction</t>
  </si>
  <si>
    <t>This does not mean the total reduction is cumulative (70%).  To calculate the actual expected crash reduction, take one of the treatments (it doesn’t matter which) and apply the crash reduction factor to the total applicable crashes.  Then take the other treatment and apply its crash reduction factor to the remaining applicable crashes.</t>
  </si>
  <si>
    <t>In this example:</t>
  </si>
  <si>
    <t>Seal the shoulders: 40% x 10 crashes = reduction of 4 (leaving 6)</t>
  </si>
  <si>
    <t>Advisory speed signs: 30% x 6 (not 10) = reduction of further 1.8 crashes leaving an expected 4.2 crashes, and totaling an estimated reduction of 5.8 crashes, this combined treatment results in an estimated 58% reduction in crashes.</t>
  </si>
  <si>
    <t>If the order of the calculations is reversed you will see that the same answer is achieved.</t>
  </si>
  <si>
    <t>5)</t>
  </si>
  <si>
    <t>Use an appropriate crash reduction factor and crash cost (as per the matrix) for each crash type. In other words, treat each crash type separately in the analysis.</t>
  </si>
  <si>
    <t>6)</t>
  </si>
  <si>
    <t>A discount factor of 7% is to be used.</t>
  </si>
  <si>
    <t>7)</t>
  </si>
  <si>
    <t>8)</t>
  </si>
  <si>
    <t xml:space="preserve">Ignore travel time and vehicle operating benefits. The sole purpose of the black spot program is to reduce crashes and road trauma. It is not intended to be a road funding program. In most cases, travel time and vehicle operating benefits for black spot projects will be negligible. If they are significant, and funding cannot be justified on the basis of crash reduction benefits only, it could be argued that the project should be funded from a different program. </t>
  </si>
  <si>
    <t>9)</t>
  </si>
  <si>
    <t>Exclude property damage only (PDO) crashes in the analysis. The ratio of PDO crashes to casualty crashes generally does not vary significantly and so their exclusion will have minimal effect on the ranking of projects. Furthermore, the value of PDO crashes is very much less than casualty crashes.</t>
  </si>
  <si>
    <t>Cost / casualty crash ('000)</t>
  </si>
  <si>
    <t>Title:</t>
  </si>
  <si>
    <t>Organisation:</t>
  </si>
  <si>
    <t>Table 1 - Indicative Lifetimes of Treatments</t>
  </si>
  <si>
    <t>Table 2 - Present Value Factor for 7% Discount Rate</t>
  </si>
  <si>
    <t>We have provided, as table 1, some indicative treatment lives for some typical road safety improvements and suggest that these be used in the benefit-cost calculations.  Other evaluation periods can be used but will require justification.</t>
  </si>
  <si>
    <t>Link to</t>
  </si>
  <si>
    <t>Table 1</t>
  </si>
  <si>
    <t xml:space="preserve">Link to </t>
  </si>
  <si>
    <t>Life of Treatment</t>
  </si>
  <si>
    <t>Just fill in the cells in white with relevent information and a BCR is calculated. To finish, just click on "Create" (just below the black spot logos) to send the nomination to a new workbook.</t>
  </si>
  <si>
    <t>Can I use my own BCR calculation spreadsheet?</t>
  </si>
  <si>
    <t>No. One spreadsheet used by all will provide consistency throughout the state.</t>
  </si>
  <si>
    <t>Return to FAQs</t>
  </si>
  <si>
    <t>Region</t>
  </si>
  <si>
    <t>Eastern</t>
  </si>
  <si>
    <t>North &amp; Western</t>
  </si>
  <si>
    <t>1) Region drop down list included</t>
  </si>
  <si>
    <t>2) Indicative life drop down list included</t>
  </si>
  <si>
    <t>3) Present value factor automated</t>
  </si>
  <si>
    <t>BCR spreadsheet</t>
  </si>
  <si>
    <t>Latest changes</t>
  </si>
  <si>
    <t>Date</t>
  </si>
  <si>
    <t>Change</t>
  </si>
  <si>
    <t>4) Year 5 included in Table 2 Present Value Factor for 7% discount rate</t>
  </si>
  <si>
    <t>5) Duplicated Hit Parked Car removed from list of crashes</t>
  </si>
  <si>
    <t>Period of evalution:</t>
  </si>
  <si>
    <t>Details of Proposed Treatment</t>
  </si>
  <si>
    <t>Combined Reduction Factor (%)</t>
  </si>
  <si>
    <t>Signature &amp; Date</t>
  </si>
  <si>
    <t>Metro/Rural</t>
  </si>
  <si>
    <t>Year</t>
  </si>
  <si>
    <t>Reduction Matrix</t>
  </si>
  <si>
    <t>Accident -Type [DCA Code]</t>
  </si>
  <si>
    <t>101-109</t>
  </si>
  <si>
    <t>202 - 206</t>
  </si>
  <si>
    <t>301 - 304</t>
  </si>
  <si>
    <t>305 - 307</t>
  </si>
  <si>
    <t>308, 309</t>
  </si>
  <si>
    <t>001-003</t>
  </si>
  <si>
    <t>706 - 707</t>
  </si>
  <si>
    <t>601, 401-2</t>
  </si>
  <si>
    <t>701-702</t>
  </si>
  <si>
    <t>703-704</t>
  </si>
  <si>
    <t>801-802</t>
  </si>
  <si>
    <t>803-804</t>
  </si>
  <si>
    <t>Adjacent Approach</t>
  </si>
  <si>
    <t>Head On</t>
  </si>
  <si>
    <t>Loss of control L or R turns</t>
  </si>
  <si>
    <t>Off Road (Straight)</t>
  </si>
  <si>
    <t>Off Road Hit Object (Straight)</t>
  </si>
  <si>
    <t>Loss of control, on road (Straight)</t>
  </si>
  <si>
    <t>Off Road (Curve)</t>
  </si>
  <si>
    <t>Off Road Hit Object (Curve)</t>
  </si>
  <si>
    <t>Loss of control, on road (Curve)</t>
  </si>
  <si>
    <t>Discrete/Length</t>
  </si>
  <si>
    <t>K1</t>
  </si>
  <si>
    <t>Discrete</t>
  </si>
  <si>
    <t>New traffic signals [no turn arrow]</t>
  </si>
  <si>
    <t>K2</t>
  </si>
  <si>
    <t>Length</t>
  </si>
  <si>
    <t>New signal with turn arrows</t>
  </si>
  <si>
    <t>K3</t>
  </si>
  <si>
    <t>K4</t>
  </si>
  <si>
    <t>K22</t>
  </si>
  <si>
    <t>K5</t>
  </si>
  <si>
    <t>K6</t>
  </si>
  <si>
    <t>K7</t>
  </si>
  <si>
    <t>K8</t>
  </si>
  <si>
    <t>K9</t>
  </si>
  <si>
    <t>K10</t>
  </si>
  <si>
    <t>Improve/reinforce priority signs</t>
  </si>
  <si>
    <t>K11</t>
  </si>
  <si>
    <t>K12</t>
  </si>
  <si>
    <t>K13</t>
  </si>
  <si>
    <t>K14</t>
  </si>
  <si>
    <t>K15</t>
  </si>
  <si>
    <t>K16</t>
  </si>
  <si>
    <t>K17</t>
  </si>
  <si>
    <t>K18</t>
  </si>
  <si>
    <t>K19</t>
  </si>
  <si>
    <t>Reduce radius on Left turn sliplane</t>
  </si>
  <si>
    <t>K20</t>
  </si>
  <si>
    <t>Protect L turn lane in crossing street</t>
  </si>
  <si>
    <t>K21</t>
  </si>
  <si>
    <t>S1</t>
  </si>
  <si>
    <t>S2</t>
  </si>
  <si>
    <t>S3</t>
  </si>
  <si>
    <t>S4</t>
  </si>
  <si>
    <t>S5</t>
  </si>
  <si>
    <t>S6</t>
  </si>
  <si>
    <t>S7</t>
  </si>
  <si>
    <t>S8</t>
  </si>
  <si>
    <t>Indented RT islands</t>
  </si>
  <si>
    <t>S9</t>
  </si>
  <si>
    <t>S10</t>
  </si>
  <si>
    <t>Roadside hazard - Removed</t>
  </si>
  <si>
    <t>S11</t>
  </si>
  <si>
    <t>Roadside hazard - Guard rail</t>
  </si>
  <si>
    <t>S12</t>
  </si>
  <si>
    <t>S13</t>
  </si>
  <si>
    <t>Seal Shoulder</t>
  </si>
  <si>
    <t>S14</t>
  </si>
  <si>
    <t>S15</t>
  </si>
  <si>
    <t>S16</t>
  </si>
  <si>
    <t>S17</t>
  </si>
  <si>
    <t>Reconstruct super on curve</t>
  </si>
  <si>
    <t>S18</t>
  </si>
  <si>
    <t>Climbing lane (overtaking)</t>
  </si>
  <si>
    <t>S19</t>
  </si>
  <si>
    <t xml:space="preserve">Signs [rail crossing] </t>
  </si>
  <si>
    <t>S20</t>
  </si>
  <si>
    <t>S21</t>
  </si>
  <si>
    <t>Barriers/gates [rail crossing]</t>
  </si>
  <si>
    <t>S22</t>
  </si>
  <si>
    <t>Bridge/overpass [ rail crossing]</t>
  </si>
  <si>
    <t>S23</t>
  </si>
  <si>
    <t>S24</t>
  </si>
  <si>
    <t>Mast arm</t>
  </si>
  <si>
    <t>1) Reduction factor automated</t>
  </si>
  <si>
    <t>2) Metro/Rural drop down list included</t>
  </si>
  <si>
    <t>3) Discrete/Length drop down list included</t>
  </si>
  <si>
    <t>4) Previous version is still acceptable</t>
  </si>
  <si>
    <t>Can I nominate/propose my own treatment that is not in the list?</t>
  </si>
  <si>
    <t>Contact us</t>
  </si>
  <si>
    <r>
      <t>FA</t>
    </r>
    <r>
      <rPr>
        <sz val="26"/>
        <color indexed="10"/>
        <rFont val="Arial"/>
        <family val="2"/>
      </rPr>
      <t>Q</t>
    </r>
    <r>
      <rPr>
        <sz val="26"/>
        <rFont val="Arial"/>
        <family val="2"/>
      </rPr>
      <t>s</t>
    </r>
  </si>
  <si>
    <t>Speak with us in the first instance you wish to do so. If approved, use "Others" in the drop down list in the list of treatments. In a few words decribe your proposed treatment under "Details of Proposed Treatment" box. Under the reduction factor, use "Others" and replace the existing 0% with your estimated reduction factor.</t>
  </si>
  <si>
    <t>5) User can enter a new treatment approved by RAPP</t>
  </si>
  <si>
    <t>6) Period of evaluation is flexible to accommodate past BCR calculation</t>
  </si>
  <si>
    <t>7) Combined reduction factor included to enable checking process easier</t>
  </si>
  <si>
    <t>1) Important. Changes to the Reduction factor matrix</t>
  </si>
  <si>
    <t>SA Crash Type</t>
  </si>
  <si>
    <t>DCA code</t>
  </si>
  <si>
    <t>Hit Fixed Object, Hit Animal</t>
  </si>
  <si>
    <t>On Straight Off Road hit Object</t>
  </si>
  <si>
    <t>On Curve Off Road hit object</t>
  </si>
  <si>
    <t>Hit Parked vehicle</t>
  </si>
  <si>
    <t>401-402</t>
  </si>
  <si>
    <t>601, 604</t>
  </si>
  <si>
    <t>Hit pedestrian</t>
  </si>
  <si>
    <t>Left Road - Out of Control</t>
  </si>
  <si>
    <t>On Straight Off Road</t>
  </si>
  <si>
    <t>706-707</t>
  </si>
  <si>
    <t>On Curve Off Road</t>
  </si>
  <si>
    <t>Rear End</t>
  </si>
  <si>
    <t>301-304</t>
  </si>
  <si>
    <t>Right Angle</t>
  </si>
  <si>
    <t>Vehicle hit trains</t>
  </si>
  <si>
    <t>Right Turn</t>
  </si>
  <si>
    <t>202-207</t>
  </si>
  <si>
    <t>Opposing turn</t>
  </si>
  <si>
    <t>Rollover</t>
  </si>
  <si>
    <t>On Straight Loss of control, on road</t>
  </si>
  <si>
    <t>On Curve Loss of control, on road</t>
  </si>
  <si>
    <t>Side swipe</t>
  </si>
  <si>
    <t>305-307</t>
  </si>
  <si>
    <t>308-309</t>
  </si>
  <si>
    <t>DCA Description</t>
  </si>
  <si>
    <t>Note: SA Crash Type may refer to two/more types of DCA crashes. Should this discrepancy occur, it is advisable to refer to description of the crash.</t>
  </si>
  <si>
    <t>Table 3 - SA Crash Type - DCA</t>
  </si>
  <si>
    <t>Return to Guide</t>
  </si>
  <si>
    <t>Modify roundabout (Approach deflection)</t>
  </si>
  <si>
    <t>Hit Animal</t>
  </si>
  <si>
    <t>Install street lighting</t>
  </si>
  <si>
    <t>Dedicated left turn lane at a roundabout separating traffic using soild median scheme</t>
  </si>
  <si>
    <t>Install median wire rope</t>
  </si>
  <si>
    <t>Audio Tactile Line Marking</t>
  </si>
  <si>
    <t>Extend right turn lane</t>
  </si>
  <si>
    <t>Mast Arm</t>
  </si>
  <si>
    <t>Dedicated left turn lane at a roundabout separating traffic using solid median scheme</t>
  </si>
  <si>
    <t>Straight</t>
  </si>
  <si>
    <t>Curve</t>
  </si>
  <si>
    <t>INTERSECTION</t>
  </si>
  <si>
    <t>NON INTERSECTION</t>
  </si>
  <si>
    <t xml:space="preserve">          Roundabout</t>
  </si>
  <si>
    <t xml:space="preserve">          New traffic signals [no turn arrow]</t>
  </si>
  <si>
    <t xml:space="preserve">          New signal with turn arrows</t>
  </si>
  <si>
    <t xml:space="preserve">          Remodel signal</t>
  </si>
  <si>
    <t xml:space="preserve">          Add right turn arrow</t>
  </si>
  <si>
    <t xml:space="preserve">          Grade separation</t>
  </si>
  <si>
    <t xml:space="preserve">          Improve sight lines</t>
  </si>
  <si>
    <t xml:space="preserve">          Street closure [one leg of cross]</t>
  </si>
  <si>
    <t xml:space="preserve">          Street closure [close stem of Tee]</t>
  </si>
  <si>
    <t xml:space="preserve">          Stagger cross intersection [right-left]</t>
  </si>
  <si>
    <t xml:space="preserve">          Improve/reinforce priority signs</t>
  </si>
  <si>
    <t xml:space="preserve">          Ban right turns</t>
  </si>
  <si>
    <t xml:space="preserve">          Ban left or U turns</t>
  </si>
  <si>
    <t xml:space="preserve">          Improve lighting</t>
  </si>
  <si>
    <t xml:space="preserve">          Traffic islands on approaches</t>
  </si>
  <si>
    <t xml:space="preserve">          Indented right island</t>
  </si>
  <si>
    <t xml:space="preserve">          Painted turn lane - Intersection</t>
  </si>
  <si>
    <t xml:space="preserve">          Ban parking adjacent to intersection</t>
  </si>
  <si>
    <t xml:space="preserve">          Extend median through intersection</t>
  </si>
  <si>
    <t xml:space="preserve">          Reduce radius on Left turn sliplane</t>
  </si>
  <si>
    <t xml:space="preserve">          Protect L turn lane in crossing street</t>
  </si>
  <si>
    <t xml:space="preserve">          Median on existing road</t>
  </si>
  <si>
    <t xml:space="preserve">          Pedestrian refuge</t>
  </si>
  <si>
    <t xml:space="preserve">          Pedestrian crossing</t>
  </si>
  <si>
    <t xml:space="preserve">          Pedestrian overpass</t>
  </si>
  <si>
    <t xml:space="preserve">          Pedestrian signals</t>
  </si>
  <si>
    <t xml:space="preserve">          Ped crossing lighting</t>
  </si>
  <si>
    <t xml:space="preserve">          Improved route lighting</t>
  </si>
  <si>
    <t xml:space="preserve">          Clearway, parking bans</t>
  </si>
  <si>
    <t xml:space="preserve">          Indented RT islands</t>
  </si>
  <si>
    <t xml:space="preserve">          Painted turn lanes - Non Intersection</t>
  </si>
  <si>
    <t xml:space="preserve">          Roadside hazard - Removed</t>
  </si>
  <si>
    <t xml:space="preserve">          Roadside hazard - Guard rail</t>
  </si>
  <si>
    <t xml:space="preserve">          Seal Shoulder</t>
  </si>
  <si>
    <t xml:space="preserve">          Advisory speed sign on curves</t>
  </si>
  <si>
    <t xml:space="preserve">          Delineation</t>
  </si>
  <si>
    <t xml:space="preserve">          Edgelines</t>
  </si>
  <si>
    <t xml:space="preserve">          Reconstruct super on curve</t>
  </si>
  <si>
    <t xml:space="preserve">          Climbing lane (overtaking)</t>
  </si>
  <si>
    <t xml:space="preserve">          Signs [rail crossing] </t>
  </si>
  <si>
    <t xml:space="preserve">          Flashing lights [rail crossing]</t>
  </si>
  <si>
    <t xml:space="preserve">          Barriers/gates [rail crossing]</t>
  </si>
  <si>
    <t xml:space="preserve">          Bridge/overpass [ rail crossing]</t>
  </si>
  <si>
    <t xml:space="preserve">          Frangible posts, poles</t>
  </si>
  <si>
    <t xml:space="preserve">          Mast arm</t>
  </si>
  <si>
    <t xml:space="preserve">          Install median wire rope</t>
  </si>
  <si>
    <t xml:space="preserve">          Extend right turn lane</t>
  </si>
  <si>
    <t>OTHERS</t>
  </si>
  <si>
    <t xml:space="preserve">          Modify existing roundabout to improve approach deflection</t>
  </si>
  <si>
    <t xml:space="preserve">          Warning Sign: Wildlife</t>
  </si>
  <si>
    <t xml:space="preserve">          Install street lighting (speed environment &lt;80km/hr)</t>
  </si>
  <si>
    <t>1) BCR spreadsheet cells protected</t>
  </si>
  <si>
    <t>2) Addition to treatment options</t>
  </si>
  <si>
    <t>No. of Crashes</t>
  </si>
  <si>
    <t>Modify existing roundabout to improve approach deflection</t>
  </si>
  <si>
    <t>Warning Sign - Wildlife</t>
  </si>
  <si>
    <t>Install street lighting (speed environment &lt;80km/hr)</t>
  </si>
  <si>
    <t xml:space="preserve">          Stagger cross intersection [left-right]</t>
  </si>
  <si>
    <t>Left Turn Lane</t>
  </si>
  <si>
    <t xml:space="preserve">          Left Turn Lane</t>
  </si>
  <si>
    <t>1) Addition to treatment options</t>
  </si>
  <si>
    <t>2) Important. Changes to the Reduction factor matrix</t>
  </si>
  <si>
    <t>Stagger cross intersection [left-right]</t>
  </si>
  <si>
    <t xml:space="preserve">          Install street lighting (speed environment &gt;80km/hr)</t>
  </si>
  <si>
    <t>Install street lighting (speed environment &gt;80km/hr)</t>
  </si>
  <si>
    <t>Appropriate Crash Reduction Factors can then be advised.</t>
  </si>
  <si>
    <t>Treatments and Crash Reduction Factors in the table below are preset for consistency and reflect the Black Spot Matrix.</t>
  </si>
  <si>
    <t xml:space="preserve">          Reduce Speed Limit (60 to 50kmh) with other treatments </t>
  </si>
  <si>
    <t xml:space="preserve">          Reduce Speed Limit (100 to 80kmh) with other treatments </t>
  </si>
  <si>
    <t xml:space="preserve">          Reduce Speed Limit (110 to 100kmh) with other treatments </t>
  </si>
  <si>
    <t xml:space="preserve">          Dedicated LT lane at R/about separating traffic with soild median</t>
  </si>
  <si>
    <t>Dedicated LT lane at R/about separating traffic with soild median</t>
  </si>
  <si>
    <t>Warning Sign: Wildlife</t>
  </si>
  <si>
    <t xml:space="preserve">Reduce Speed Limit (60 to 50kmh) with other treatments </t>
  </si>
  <si>
    <t xml:space="preserve">Reduce Speed Limit (100 to 80kmh) with other treatments </t>
  </si>
  <si>
    <t xml:space="preserve">Reduce Speed Limit (110 to 100kmh) with other treatments </t>
  </si>
  <si>
    <t>Special Reduction Factors - Indicative Treatment Life</t>
  </si>
  <si>
    <t>Apply the crash reduction factors given in the Treatment / Crash Reduction Matrix (provided in the Black Spot Matrix at the Nation Building Black Spot website) in a reasonable manner. Adjust the figure given in the matrix if the treatment does not fully meet the intended description. For example, the matrix suggests a 40% reduction in head-on crashes and off-carriageway crashes for shoulder sealing. If only a minimal width of shoulder is being sealed, a reduction of this magnitude is unlikely to be achieved, particularly on a road with poor alignment in hilly terrain. Another example would be the relative reduction on head-on crashes of a turn-out versus a full passing lane.</t>
  </si>
  <si>
    <t xml:space="preserve">A simple but consistent method of calculating the BCR will give a similar ranking of projects to a more rigorous, albeit more accurate calculation. The absolute value will only become critical when there is a shortage of projects meeting the eligibility criteria of minimum BCR of 1.5. This is unlikely in the foreseeable future. </t>
  </si>
  <si>
    <t xml:space="preserve">         Widen existing sealed shoulder(seal 1.0m from through lane)</t>
  </si>
  <si>
    <t xml:space="preserve">         Widen existing sealed shoulder(seal 2.0m from through lane)</t>
  </si>
  <si>
    <t>ATTACH CRASH DATA HERE:</t>
  </si>
  <si>
    <t>Severity</t>
  </si>
  <si>
    <t>Crash Type</t>
  </si>
  <si>
    <t>Crash Date</t>
  </si>
  <si>
    <t>Total Casualties</t>
  </si>
  <si>
    <t>Fatalities</t>
  </si>
  <si>
    <t>Serious Injuries</t>
  </si>
  <si>
    <t>Key Road</t>
  </si>
  <si>
    <t>Cross Road 1</t>
  </si>
  <si>
    <t>Cross Road 2</t>
  </si>
  <si>
    <t>Location Type</t>
  </si>
  <si>
    <t>Light Condition</t>
  </si>
  <si>
    <t>Apparent Error</t>
  </si>
  <si>
    <t>Traffic Control</t>
  </si>
  <si>
    <t>Speed Limit</t>
  </si>
  <si>
    <t>1) Updated Metro Curve - Off road value to 148.0</t>
  </si>
  <si>
    <t>2) Crash cost updated from 2008 values using 3% CPI average</t>
  </si>
  <si>
    <t>Road Crash Details for selected Road Segments</t>
  </si>
  <si>
    <t>Total Units</t>
  </si>
  <si>
    <t>Road Surface</t>
  </si>
  <si>
    <t>Surface Condition</t>
  </si>
  <si>
    <t>Weather</t>
  </si>
  <si>
    <t>Unit Responsible</t>
  </si>
  <si>
    <t>Road Features Other</t>
  </si>
  <si>
    <t>Fatal</t>
  </si>
  <si>
    <t>Crash severity</t>
  </si>
  <si>
    <t>* to be used in Col D under Cost / casualty crash ('000)</t>
  </si>
  <si>
    <t>Note</t>
  </si>
  <si>
    <t>Crash Severity</t>
  </si>
  <si>
    <t>Length (km) - not required if "Discrete"</t>
  </si>
  <si>
    <t>Median Closer</t>
  </si>
  <si>
    <t xml:space="preserve">          Protected Right Turn Lane, S-Lane/Channelisation</t>
  </si>
  <si>
    <t>Protected Right Turn Lane, S-Lane/Channelisation</t>
  </si>
  <si>
    <t xml:space="preserve">          Protected Right Turn Lane, S-Lane/Painted</t>
  </si>
  <si>
    <t>Protected Right Turn Lane, S-Lane/Painted</t>
  </si>
  <si>
    <t xml:space="preserve">          Left Turn Acceleration Lane</t>
  </si>
  <si>
    <t>Left Turn Acceleration Lane</t>
  </si>
  <si>
    <t xml:space="preserve">          Seperate Left Turn Deceleration lane, Painted or Channelisaed</t>
  </si>
  <si>
    <t>Seperate Left Turn Deceleration lane, Painted or Channelisaed</t>
  </si>
  <si>
    <t xml:space="preserve">          Painted median greater than 1.5m wide</t>
  </si>
  <si>
    <t>Painted median greater than 1.5m wide</t>
  </si>
  <si>
    <t xml:space="preserve">          Route traffice calming scheme</t>
  </si>
  <si>
    <t>Route traffice calming scheme</t>
  </si>
  <si>
    <t xml:space="preserve">          slow point on urban road, (Rised threshold/horizontal deviation</t>
  </si>
  <si>
    <t>slow point on urban road, (Rised threshold/horizontal deviation</t>
  </si>
  <si>
    <t xml:space="preserve">          Provision of m edian guardrail, dual carriageway</t>
  </si>
  <si>
    <t>Provision of m edian guardrail, dual carriageway</t>
  </si>
  <si>
    <t xml:space="preserve">          Median Closure</t>
  </si>
  <si>
    <r>
      <t xml:space="preserve">If </t>
    </r>
    <r>
      <rPr>
        <b/>
        <sz val="10"/>
        <rFont val="Arial"/>
        <family val="2"/>
      </rPr>
      <t>OTHER</t>
    </r>
    <r>
      <rPr>
        <sz val="10"/>
        <rFont val="Arial"/>
        <family val="2"/>
      </rPr>
      <t xml:space="preserve"> treatment is proposed, please contact us and advise of proposed treatment.</t>
    </r>
  </si>
  <si>
    <r>
      <t>Note:</t>
    </r>
    <r>
      <rPr>
        <u/>
        <sz val="12"/>
        <color indexed="10"/>
        <rFont val="Arial"/>
        <family val="2"/>
      </rPr>
      <t xml:space="preserve"> Only fatal, serious and minor injury crashes to be used in BCR calculation</t>
    </r>
  </si>
  <si>
    <t>Per Crash ($)in $000</t>
  </si>
  <si>
    <t>Adelaide Plains Council</t>
  </si>
  <si>
    <t>jjhgty6</t>
  </si>
  <si>
    <t>High skid resistance surface</t>
  </si>
  <si>
    <t>Wire rope safety barrier -roadside</t>
  </si>
  <si>
    <t>Wire rope safety barrier median</t>
  </si>
  <si>
    <t>High skid resistance treatment</t>
  </si>
  <si>
    <t>Install wire rope barrier on median or roadside</t>
  </si>
  <si>
    <t xml:space="preserve">          High skid resistance treatment</t>
  </si>
  <si>
    <t xml:space="preserve">          Install wire rope barrier-roadside</t>
  </si>
  <si>
    <t>Install wire rope barrier -roadside</t>
  </si>
  <si>
    <t>Install 1.0m wide painted median with ATLM</t>
  </si>
  <si>
    <t>Region (DIT only)</t>
  </si>
  <si>
    <t>Report Number</t>
  </si>
  <si>
    <t>ID</t>
  </si>
  <si>
    <t>LINK</t>
  </si>
  <si>
    <t>Minor Injuries</t>
  </si>
  <si>
    <t>Key RRD</t>
  </si>
  <si>
    <t>CR 1 RRD</t>
  </si>
  <si>
    <t>Horizontal Alignment</t>
  </si>
  <si>
    <t>Vertical Alignment</t>
  </si>
  <si>
    <t>Location Description</t>
  </si>
  <si>
    <t>Unique Location</t>
  </si>
  <si>
    <t>X</t>
  </si>
  <si>
    <t>Y</t>
  </si>
  <si>
    <r>
      <t xml:space="preserve">Guidelines for the Calculation of Benefit Cost Ratio </t>
    </r>
    <r>
      <rPr>
        <sz val="10"/>
        <rFont val="Arial"/>
        <family val="2"/>
      </rPr>
      <t>extract from Black Spot Program Guidelines</t>
    </r>
  </si>
  <si>
    <t>Source: Guide to Road Safety Part 2</t>
  </si>
  <si>
    <t>Reference</t>
  </si>
  <si>
    <t>https://austroads.com.au/publications/road-safety/agrs02/media/AGRS02-21_Guide_to_Road_Safety_Part_2_Safe_Roads.pdf</t>
  </si>
  <si>
    <t xml:space="preserve"> Fatal</t>
  </si>
  <si>
    <t xml:space="preserve"> Serious Injury</t>
  </si>
  <si>
    <t>Minor Injury</t>
  </si>
  <si>
    <t>Serious Injury</t>
  </si>
  <si>
    <t xml:space="preserve">          Audio Tactile Line Marking (Edgelines)</t>
  </si>
  <si>
    <t>Audio Tactile Line Marking (Edgelines)</t>
  </si>
  <si>
    <t xml:space="preserve">          Audio Tactile Line Marking (Median)</t>
  </si>
  <si>
    <t>Audio Tactile Line Marking (Median)</t>
  </si>
  <si>
    <t>Straight - Off road</t>
  </si>
  <si>
    <t>Straight - Off road, hit object</t>
  </si>
  <si>
    <t>Straight - Loss of control, on road</t>
  </si>
  <si>
    <t>Curve - Off road</t>
  </si>
  <si>
    <t>Curve - Off road, hit object</t>
  </si>
  <si>
    <t>Curve - Loss of control,  on road</t>
  </si>
  <si>
    <t>2026-27 Black Spot BCR Calculation Form - Using BITRE</t>
  </si>
  <si>
    <t>Cost of crashes in SA 2024 based on BITRE ( Human Capital Costs)</t>
  </si>
  <si>
    <t>2025 figures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</si>
</sst>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8">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_-* #,##0_-;\-* #,##0_-;_-* &quot;-&quot;??_-;_-@_-"/>
    <numFmt numFmtId="169" formatCode="0.0"/>
    <numFmt numFmtId="170" formatCode="_-&quot;$&quot;* #,##0.0_-;\-&quot;$&quot;* #,##0.0_-;_-&quot;$&quot;* &quot;-&quot;??_-;_-@_-"/>
    <numFmt numFmtId="171" formatCode="_-&quot;$&quot;* #,##0_-;\-&quot;$&quot;* #,##0_-;_-&quot;$&quot;* &quot;-&quot;??_-;_-@_-"/>
    <numFmt numFmtId="172" formatCode="#,##0.0"/>
    <numFmt numFmtId="173" formatCode="0.0000"/>
    <numFmt numFmtId="174" formatCode="_-* #,##0.000_-;\-* #,##0.000_-;_-* &quot;-&quot;???_-;_-@_-"/>
    <numFmt numFmtId="175" formatCode="#,##0.00_ ;\-#,##0.00\ "/>
    <numFmt numFmtId="176" formatCode="#,##0_ ;\-#,##0\ "/>
    <numFmt numFmtId="177" formatCode="_-* #,##0.000_-;\-* #,##0.000_-;_-* &quot;-&quot;??_-;_-@_-"/>
    <numFmt numFmtId="178" formatCode="0.00_ ;\-0.00\ "/>
    <numFmt numFmtId="179" formatCode="dd/mm/yy\ h:mm\ AM/PM"/>
    <numFmt numFmtId="180" formatCode="_-* #,##0.00_-;\-* #,##0.00_-;_-* &quot;-&quot;_-;_-@_-"/>
    <numFmt numFmtId="181" formatCode="d/mm/yyyy;@"/>
  </numFmts>
  <fonts count="49" x14ac:knownFonts="1">
    <font>
      <sz val="10"/>
      <name val="Arial"/>
    </font>
    <font>
      <sz val="10"/>
      <name val="Arial"/>
    </font>
    <font>
      <b/>
      <sz val="10"/>
      <name val="Arial"/>
      <family val="2"/>
    </font>
    <font>
      <sz val="8"/>
      <name val="Arial"/>
      <family val="2"/>
    </font>
    <font>
      <sz val="10"/>
      <name val="Arial"/>
      <family val="2"/>
    </font>
    <font>
      <u/>
      <sz val="10"/>
      <color indexed="12"/>
      <name val="Arial"/>
      <family val="2"/>
    </font>
    <font>
      <sz val="8"/>
      <name val="Arial"/>
      <family val="2"/>
    </font>
    <font>
      <b/>
      <sz val="12"/>
      <name val="Arial"/>
      <family val="2"/>
    </font>
    <font>
      <sz val="10"/>
      <name val="Times New Roman"/>
      <family val="1"/>
    </font>
    <font>
      <b/>
      <sz val="14"/>
      <name val="Arial"/>
      <family val="2"/>
    </font>
    <font>
      <b/>
      <sz val="14"/>
      <name val="Times New Roman"/>
      <family val="1"/>
    </font>
    <font>
      <sz val="9"/>
      <name val="Times New Roman"/>
      <family val="1"/>
    </font>
    <font>
      <sz val="8"/>
      <name val="Times New Roman"/>
      <family val="1"/>
    </font>
    <font>
      <b/>
      <sz val="10"/>
      <name val="Times New Roman"/>
      <family val="1"/>
    </font>
    <font>
      <sz val="12"/>
      <color indexed="8"/>
      <name val="Times New Roman"/>
      <family val="1"/>
    </font>
    <font>
      <sz val="12"/>
      <name val="Times New Roman"/>
      <family val="1"/>
    </font>
    <font>
      <b/>
      <i/>
      <sz val="12"/>
      <color indexed="8"/>
      <name val="Times New Roman"/>
      <family val="1"/>
    </font>
    <font>
      <b/>
      <sz val="12"/>
      <color indexed="8"/>
      <name val="Times New Roman"/>
      <family val="1"/>
    </font>
    <font>
      <sz val="9"/>
      <color indexed="8"/>
      <name val="Times New Roman"/>
      <family val="1"/>
    </font>
    <font>
      <b/>
      <sz val="9"/>
      <name val="Times New Roman"/>
      <family val="1"/>
    </font>
    <font>
      <sz val="11"/>
      <color indexed="8"/>
      <name val="Times New Roman"/>
      <family val="1"/>
    </font>
    <font>
      <i/>
      <sz val="10"/>
      <name val="Times New Roman"/>
      <family val="1"/>
    </font>
    <font>
      <b/>
      <i/>
      <sz val="10"/>
      <name val="Times New Roman"/>
      <family val="1"/>
    </font>
    <font>
      <b/>
      <sz val="13"/>
      <name val="Arial"/>
      <family val="2"/>
    </font>
    <font>
      <b/>
      <sz val="26"/>
      <name val="Arial"/>
      <family val="2"/>
    </font>
    <font>
      <sz val="26"/>
      <name val="Arial"/>
      <family val="2"/>
    </font>
    <font>
      <sz val="12"/>
      <name val="Arial"/>
      <family val="2"/>
    </font>
    <font>
      <sz val="10"/>
      <color indexed="10"/>
      <name val="Arial"/>
      <family val="2"/>
    </font>
    <font>
      <sz val="11"/>
      <name val="Arial"/>
      <family val="2"/>
    </font>
    <font>
      <sz val="14"/>
      <name val="Arial"/>
      <family val="2"/>
    </font>
    <font>
      <sz val="26"/>
      <color indexed="10"/>
      <name val="Arial"/>
      <family val="2"/>
    </font>
    <font>
      <sz val="13"/>
      <name val="Arial"/>
      <family val="2"/>
    </font>
    <font>
      <sz val="10"/>
      <name val="Arial"/>
      <family val="2"/>
    </font>
    <font>
      <sz val="10"/>
      <color indexed="9"/>
      <name val="Arial"/>
      <family val="2"/>
    </font>
    <font>
      <b/>
      <i/>
      <sz val="12"/>
      <name val="Times New Roman"/>
      <family val="1"/>
    </font>
    <font>
      <b/>
      <sz val="8"/>
      <name val="Arial"/>
      <family val="2"/>
    </font>
    <font>
      <b/>
      <sz val="16"/>
      <name val="Arial"/>
      <family val="2"/>
    </font>
    <font>
      <b/>
      <u/>
      <sz val="12"/>
      <color indexed="10"/>
      <name val="Arial"/>
      <family val="2"/>
    </font>
    <font>
      <u/>
      <sz val="12"/>
      <color indexed="10"/>
      <name val="Arial"/>
      <family val="2"/>
    </font>
    <font>
      <b/>
      <u/>
      <sz val="14"/>
      <name val="Arial"/>
      <family val="2"/>
    </font>
    <font>
      <b/>
      <u/>
      <sz val="12"/>
      <name val="Arial"/>
      <family val="2"/>
    </font>
    <font>
      <sz val="26"/>
      <name val="Arial"/>
      <family val="2"/>
    </font>
    <font>
      <b/>
      <i/>
      <sz val="11"/>
      <name val="Arial"/>
      <family val="2"/>
    </font>
    <font>
      <i/>
      <sz val="11"/>
      <name val="Arial"/>
      <family val="2"/>
    </font>
    <font>
      <sz val="10"/>
      <name val="Arial"/>
      <family val="2"/>
    </font>
    <font>
      <b/>
      <u/>
      <sz val="10"/>
      <name val="Arial"/>
      <family val="2"/>
    </font>
    <font>
      <sz val="10"/>
      <color theme="1"/>
      <name val="Arial"/>
      <family val="2"/>
    </font>
    <font>
      <sz val="11"/>
      <color rgb="FFFFFFFF"/>
      <name val="Calibri"/>
      <family val="2"/>
      <scheme val="minor"/>
    </font>
    <font>
      <sz val="11"/>
      <color theme="3" tint="0.79998168889431442"/>
      <name val="Calibri"/>
      <family val="2"/>
      <scheme val="minor"/>
    </font>
  </fonts>
  <fills count="11">
    <fill>
      <patternFill patternType="none"/>
    </fill>
    <fill>
      <patternFill patternType="gray125"/>
    </fill>
    <fill>
      <patternFill patternType="solid">
        <fgColor indexed="45"/>
        <bgColor indexed="64"/>
      </patternFill>
    </fill>
    <fill>
      <patternFill patternType="solid">
        <fgColor indexed="22"/>
        <bgColor indexed="64"/>
      </patternFill>
    </fill>
    <fill>
      <patternFill patternType="solid">
        <fgColor indexed="9"/>
        <bgColor indexed="64"/>
      </patternFill>
    </fill>
    <fill>
      <patternFill patternType="solid">
        <fgColor indexed="44"/>
        <bgColor indexed="64"/>
      </patternFill>
    </fill>
    <fill>
      <patternFill patternType="solid">
        <fgColor theme="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7A7A7A"/>
      </patternFill>
    </fill>
    <fill>
      <patternFill patternType="solid">
        <fgColor rgb="FFF8F8FF"/>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s>
  <cellStyleXfs count="6">
    <xf numFmtId="0" fontId="0" fillId="0" borderId="0"/>
    <xf numFmtId="167" fontId="1" fillId="0" borderId="0" applyFont="0" applyFill="0" applyBorder="0" applyAlignment="0" applyProtection="0"/>
    <xf numFmtId="166" fontId="1" fillId="0" borderId="0" applyFont="0" applyFill="0" applyBorder="0" applyAlignment="0" applyProtection="0"/>
    <xf numFmtId="0" fontId="5" fillId="0" borderId="0" applyNumberFormat="0" applyFill="0" applyBorder="0" applyAlignment="0" applyProtection="0">
      <alignment vertical="top"/>
      <protection locked="0"/>
    </xf>
    <xf numFmtId="0" fontId="46" fillId="0" borderId="0"/>
    <xf numFmtId="9" fontId="1" fillId="0" borderId="0" applyFont="0" applyFill="0" applyBorder="0" applyAlignment="0" applyProtection="0"/>
  </cellStyleXfs>
  <cellXfs count="481">
    <xf numFmtId="0" fontId="0" fillId="0" borderId="0" xfId="0"/>
    <xf numFmtId="0" fontId="0" fillId="0" borderId="1" xfId="0" applyBorder="1"/>
    <xf numFmtId="0" fontId="7" fillId="0" borderId="0" xfId="0" applyFont="1"/>
    <xf numFmtId="0" fontId="1" fillId="2" borderId="1" xfId="0" applyFont="1" applyFill="1" applyBorder="1" applyAlignment="1">
      <alignment horizontal="center"/>
    </xf>
    <xf numFmtId="0" fontId="1" fillId="2" borderId="2" xfId="0" applyFont="1" applyFill="1" applyBorder="1"/>
    <xf numFmtId="0" fontId="1" fillId="2" borderId="2" xfId="0" applyFont="1" applyFill="1" applyBorder="1" applyAlignment="1">
      <alignment horizontal="center"/>
    </xf>
    <xf numFmtId="0" fontId="1" fillId="2" borderId="3" xfId="0" applyFont="1" applyFill="1" applyBorder="1"/>
    <xf numFmtId="0" fontId="1" fillId="2" borderId="4" xfId="0" applyFont="1" applyFill="1" applyBorder="1"/>
    <xf numFmtId="49" fontId="0" fillId="0" borderId="0" xfId="0" applyNumberFormat="1"/>
    <xf numFmtId="0" fontId="0" fillId="0" borderId="0" xfId="0" applyAlignment="1">
      <alignment horizontal="left" vertical="top" wrapText="1"/>
    </xf>
    <xf numFmtId="0" fontId="1" fillId="0" borderId="2" xfId="0" applyFont="1" applyBorder="1"/>
    <xf numFmtId="0" fontId="0" fillId="0" borderId="2" xfId="0" applyBorder="1"/>
    <xf numFmtId="0" fontId="0" fillId="0" borderId="1" xfId="0" applyBorder="1" applyAlignment="1">
      <alignment horizontal="center"/>
    </xf>
    <xf numFmtId="0" fontId="2" fillId="3" borderId="1" xfId="0" applyFont="1" applyFill="1" applyBorder="1" applyAlignment="1">
      <alignment wrapText="1"/>
    </xf>
    <xf numFmtId="0" fontId="2" fillId="3" borderId="1" xfId="0" applyFont="1" applyFill="1" applyBorder="1" applyAlignment="1">
      <alignment horizontal="left" vertical="top" wrapText="1"/>
    </xf>
    <xf numFmtId="0" fontId="0" fillId="0" borderId="1" xfId="0" applyBorder="1" applyAlignment="1">
      <alignment horizontal="left" indent="2"/>
    </xf>
    <xf numFmtId="0" fontId="14" fillId="0" borderId="5" xfId="0" applyFont="1" applyBorder="1" applyAlignment="1">
      <alignment horizontal="center" wrapText="1"/>
    </xf>
    <xf numFmtId="0" fontId="15" fillId="0" borderId="5" xfId="0" applyFont="1" applyBorder="1" applyAlignment="1">
      <alignment horizontal="center" wrapText="1"/>
    </xf>
    <xf numFmtId="0" fontId="11" fillId="0" borderId="5" xfId="0" applyFont="1" applyBorder="1" applyAlignment="1">
      <alignment horizontal="center" wrapText="1"/>
    </xf>
    <xf numFmtId="0" fontId="15" fillId="0" borderId="6" xfId="0" applyFont="1" applyBorder="1" applyAlignment="1">
      <alignment horizontal="center" wrapText="1"/>
    </xf>
    <xf numFmtId="0" fontId="15" fillId="0" borderId="7" xfId="0" applyFont="1" applyBorder="1" applyAlignment="1">
      <alignment horizontal="center" wrapText="1"/>
    </xf>
    <xf numFmtId="0" fontId="13" fillId="0" borderId="8" xfId="0" applyFont="1" applyBorder="1" applyAlignment="1">
      <alignment wrapText="1"/>
    </xf>
    <xf numFmtId="0" fontId="19" fillId="0" borderId="5" xfId="0" applyFont="1" applyBorder="1" applyAlignment="1">
      <alignment wrapText="1"/>
    </xf>
    <xf numFmtId="0" fontId="20" fillId="0" borderId="5" xfId="0" applyFont="1" applyBorder="1" applyAlignment="1">
      <alignment horizontal="right" wrapText="1"/>
    </xf>
    <xf numFmtId="0" fontId="13" fillId="0" borderId="0" xfId="0" applyFont="1" applyAlignment="1">
      <alignment horizontal="center"/>
    </xf>
    <xf numFmtId="0" fontId="10" fillId="0" borderId="0" xfId="0" applyFont="1" applyAlignment="1">
      <alignment horizontal="left"/>
    </xf>
    <xf numFmtId="0" fontId="8" fillId="0" borderId="5" xfId="0" applyFont="1" applyBorder="1" applyAlignment="1">
      <alignment horizontal="center" wrapText="1"/>
    </xf>
    <xf numFmtId="0" fontId="8" fillId="0" borderId="8" xfId="0" applyFont="1" applyBorder="1" applyAlignment="1">
      <alignment horizontal="center" wrapText="1"/>
    </xf>
    <xf numFmtId="0" fontId="8" fillId="0" borderId="7" xfId="0" applyFont="1" applyBorder="1" applyAlignment="1">
      <alignment horizontal="center" wrapText="1"/>
    </xf>
    <xf numFmtId="0" fontId="15" fillId="0" borderId="8" xfId="0" applyFont="1" applyBorder="1" applyAlignment="1">
      <alignment horizontal="center" wrapText="1"/>
    </xf>
    <xf numFmtId="0" fontId="13" fillId="0" borderId="8" xfId="0" applyFont="1" applyBorder="1" applyAlignment="1">
      <alignment horizontal="center" wrapText="1"/>
    </xf>
    <xf numFmtId="0" fontId="13" fillId="0" borderId="0" xfId="0" applyFont="1"/>
    <xf numFmtId="0" fontId="21" fillId="0" borderId="0" xfId="0" applyFont="1"/>
    <xf numFmtId="0" fontId="8" fillId="0" borderId="0" xfId="0" applyFont="1" applyAlignment="1">
      <alignment horizontal="left" vertical="top" wrapText="1"/>
    </xf>
    <xf numFmtId="0" fontId="22" fillId="0" borderId="0" xfId="0" applyFont="1"/>
    <xf numFmtId="0" fontId="13" fillId="0" borderId="0" xfId="0" applyFont="1" applyAlignment="1">
      <alignment horizontal="left" vertical="top" wrapText="1"/>
    </xf>
    <xf numFmtId="0" fontId="13" fillId="0" borderId="0" xfId="0" applyFont="1" applyAlignment="1">
      <alignment vertical="top" wrapText="1"/>
    </xf>
    <xf numFmtId="0" fontId="10" fillId="0" borderId="0" xfId="0" applyFont="1"/>
    <xf numFmtId="0" fontId="8" fillId="0" borderId="9" xfId="0" applyFont="1" applyBorder="1" applyAlignment="1">
      <alignment horizontal="center" wrapText="1"/>
    </xf>
    <xf numFmtId="49" fontId="17" fillId="0" borderId="5" xfId="0" quotePrefix="1" applyNumberFormat="1" applyFont="1" applyBorder="1" applyAlignment="1">
      <alignment horizontal="center" wrapText="1"/>
    </xf>
    <xf numFmtId="0" fontId="16" fillId="0" borderId="7" xfId="0" quotePrefix="1" applyFont="1" applyBorder="1" applyAlignment="1">
      <alignment horizontal="center" wrapText="1"/>
    </xf>
    <xf numFmtId="0" fontId="16" fillId="0" borderId="5" xfId="0" quotePrefix="1" applyFont="1" applyBorder="1" applyAlignment="1">
      <alignment horizontal="center" wrapText="1"/>
    </xf>
    <xf numFmtId="0" fontId="8" fillId="0" borderId="10" xfId="0" applyFont="1" applyBorder="1" applyAlignment="1">
      <alignment horizontal="center" wrapText="1"/>
    </xf>
    <xf numFmtId="0" fontId="15" fillId="0" borderId="11" xfId="0" applyFont="1" applyBorder="1" applyAlignment="1">
      <alignment horizontal="center" wrapText="1"/>
    </xf>
    <xf numFmtId="0" fontId="11" fillId="0" borderId="11" xfId="0" applyFont="1" applyBorder="1" applyAlignment="1">
      <alignment horizontal="center" wrapText="1"/>
    </xf>
    <xf numFmtId="0" fontId="20" fillId="0" borderId="11" xfId="0" applyFont="1" applyBorder="1" applyAlignment="1">
      <alignment horizontal="right" wrapText="1"/>
    </xf>
    <xf numFmtId="0" fontId="20" fillId="0" borderId="8" xfId="0" applyFont="1" applyBorder="1" applyAlignment="1">
      <alignment horizontal="right" wrapText="1"/>
    </xf>
    <xf numFmtId="0" fontId="11" fillId="0" borderId="7" xfId="0" applyFont="1" applyBorder="1" applyAlignment="1">
      <alignment horizontal="center" wrapText="1"/>
    </xf>
    <xf numFmtId="0" fontId="8" fillId="0" borderId="11" xfId="0" applyFont="1" applyBorder="1" applyAlignment="1">
      <alignment horizontal="center" vertical="center" wrapText="1"/>
    </xf>
    <xf numFmtId="49" fontId="17" fillId="0" borderId="11" xfId="0" quotePrefix="1" applyNumberFormat="1" applyFont="1" applyBorder="1" applyAlignment="1">
      <alignment horizontal="center" wrapText="1"/>
    </xf>
    <xf numFmtId="0" fontId="2" fillId="3" borderId="1" xfId="0" applyFont="1" applyFill="1" applyBorder="1" applyAlignment="1">
      <alignment horizontal="left" vertical="center" wrapText="1"/>
    </xf>
    <xf numFmtId="0" fontId="3" fillId="0" borderId="0" xfId="0" applyFont="1"/>
    <xf numFmtId="0" fontId="1" fillId="0" borderId="0" xfId="0" applyFont="1"/>
    <xf numFmtId="0" fontId="1" fillId="0" borderId="0" xfId="0" applyFont="1" applyAlignment="1">
      <alignment horizontal="left" vertical="top" wrapText="1"/>
    </xf>
    <xf numFmtId="0" fontId="1" fillId="0" borderId="0" xfId="0" applyFont="1" applyAlignment="1">
      <alignment horizontal="left" indent="2"/>
    </xf>
    <xf numFmtId="0" fontId="1" fillId="0" borderId="0" xfId="0" applyFont="1" applyAlignment="1">
      <alignment horizontal="left" vertical="top"/>
    </xf>
    <xf numFmtId="0" fontId="1" fillId="0" borderId="0" xfId="0" applyFont="1" applyAlignment="1">
      <alignment vertical="top" wrapText="1"/>
    </xf>
    <xf numFmtId="0" fontId="6" fillId="0" borderId="0" xfId="0" applyFont="1" applyAlignment="1">
      <alignment vertical="top" wrapText="1"/>
    </xf>
    <xf numFmtId="0" fontId="25" fillId="0" borderId="0" xfId="0" applyFont="1" applyAlignment="1">
      <alignment vertical="center"/>
    </xf>
    <xf numFmtId="0" fontId="5" fillId="0" borderId="0" xfId="3" applyBorder="1" applyAlignment="1" applyProtection="1"/>
    <xf numFmtId="0" fontId="0" fillId="0" borderId="0" xfId="0" applyAlignment="1">
      <alignment vertical="top" wrapText="1"/>
    </xf>
    <xf numFmtId="0" fontId="5" fillId="0" borderId="0" xfId="3" applyAlignment="1" applyProtection="1">
      <alignment horizontal="left" vertical="center"/>
    </xf>
    <xf numFmtId="0" fontId="4" fillId="0" borderId="0" xfId="0" applyFont="1" applyAlignment="1">
      <alignment vertical="top" wrapText="1"/>
    </xf>
    <xf numFmtId="0" fontId="25" fillId="0" borderId="0" xfId="0" applyFont="1" applyAlignment="1">
      <alignment vertical="top" wrapText="1"/>
    </xf>
    <xf numFmtId="0" fontId="5" fillId="0" borderId="0" xfId="3" applyAlignment="1" applyProtection="1"/>
    <xf numFmtId="0" fontId="5" fillId="0" borderId="0" xfId="3" applyAlignment="1" applyProtection="1">
      <alignment horizontal="left" vertical="top"/>
    </xf>
    <xf numFmtId="0" fontId="8" fillId="0" borderId="12" xfId="0" applyFont="1" applyBorder="1" applyAlignment="1">
      <alignment horizontal="center" vertical="center" wrapText="1"/>
    </xf>
    <xf numFmtId="0" fontId="11" fillId="0" borderId="8" xfId="0" applyFont="1" applyBorder="1" applyAlignment="1">
      <alignment horizontal="left" vertical="center" wrapText="1"/>
    </xf>
    <xf numFmtId="0" fontId="8" fillId="0" borderId="8" xfId="0" applyFont="1" applyBorder="1" applyAlignment="1">
      <alignment horizontal="left" vertical="center" wrapText="1"/>
    </xf>
    <xf numFmtId="0" fontId="27" fillId="0" borderId="0" xfId="0" applyFont="1"/>
    <xf numFmtId="14" fontId="0" fillId="0" borderId="0" xfId="0" applyNumberFormat="1" applyAlignment="1">
      <alignment horizontal="left"/>
    </xf>
    <xf numFmtId="14" fontId="0" fillId="0" borderId="0" xfId="0" applyNumberFormat="1"/>
    <xf numFmtId="0" fontId="0" fillId="0" borderId="0" xfId="0" applyAlignment="1">
      <alignment horizontal="left"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3" xfId="0" applyBorder="1" applyAlignment="1">
      <alignment horizontal="left" vertical="center"/>
    </xf>
    <xf numFmtId="0" fontId="0" fillId="0" borderId="13" xfId="0" applyBorder="1" applyAlignment="1">
      <alignment vertical="center"/>
    </xf>
    <xf numFmtId="0" fontId="7" fillId="0" borderId="0" xfId="0" applyFont="1" applyAlignment="1">
      <alignment vertical="center"/>
    </xf>
    <xf numFmtId="0" fontId="0" fillId="0" borderId="0" xfId="0" applyAlignment="1">
      <alignment vertical="top"/>
    </xf>
    <xf numFmtId="0" fontId="20" fillId="0" borderId="7" xfId="0" applyFont="1" applyBorder="1" applyAlignment="1">
      <alignment horizontal="right" wrapText="1"/>
    </xf>
    <xf numFmtId="0" fontId="8" fillId="0" borderId="8" xfId="0" applyFont="1" applyBorder="1" applyAlignment="1">
      <alignment horizontal="center" vertical="center" wrapText="1"/>
    </xf>
    <xf numFmtId="0" fontId="4" fillId="4" borderId="1" xfId="0" applyFont="1" applyFill="1" applyBorder="1"/>
    <xf numFmtId="0" fontId="4" fillId="4" borderId="1" xfId="0" applyFont="1" applyFill="1" applyBorder="1" applyAlignment="1">
      <alignment wrapText="1"/>
    </xf>
    <xf numFmtId="0" fontId="4" fillId="4" borderId="1" xfId="0" applyFont="1" applyFill="1" applyBorder="1" applyAlignment="1">
      <alignment horizontal="left" vertical="center" wrapText="1"/>
    </xf>
    <xf numFmtId="0" fontId="0" fillId="0" borderId="0" xfId="0" applyAlignment="1">
      <alignment horizontal="center"/>
    </xf>
    <xf numFmtId="0" fontId="20" fillId="0" borderId="10" xfId="0" applyFont="1" applyBorder="1" applyAlignment="1">
      <alignment wrapText="1"/>
    </xf>
    <xf numFmtId="0" fontId="11" fillId="0" borderId="11" xfId="0" applyFont="1" applyBorder="1" applyAlignment="1">
      <alignment wrapText="1"/>
    </xf>
    <xf numFmtId="0" fontId="13" fillId="0" borderId="11" xfId="0" applyFont="1" applyBorder="1" applyAlignment="1">
      <alignment horizontal="center" wrapText="1"/>
    </xf>
    <xf numFmtId="0" fontId="16" fillId="0" borderId="11" xfId="0" quotePrefix="1" applyFont="1" applyBorder="1" applyAlignment="1">
      <alignment horizontal="center" wrapText="1"/>
    </xf>
    <xf numFmtId="0" fontId="14" fillId="0" borderId="11" xfId="0" applyFont="1" applyBorder="1" applyAlignment="1">
      <alignment horizontal="center" wrapText="1"/>
    </xf>
    <xf numFmtId="0" fontId="16" fillId="0" borderId="11" xfId="0" quotePrefix="1" applyFont="1" applyBorder="1" applyAlignment="1">
      <alignment horizontal="center" vertical="center" wrapText="1"/>
    </xf>
    <xf numFmtId="0" fontId="19" fillId="0" borderId="11" xfId="0" applyFont="1" applyBorder="1" applyAlignment="1">
      <alignment wrapText="1"/>
    </xf>
    <xf numFmtId="0" fontId="20" fillId="0" borderId="11" xfId="0" applyFont="1" applyBorder="1" applyAlignment="1">
      <alignment wrapText="1"/>
    </xf>
    <xf numFmtId="0" fontId="11" fillId="0" borderId="11" xfId="0" applyFont="1" applyBorder="1" applyAlignment="1">
      <alignment horizontal="left" vertical="center" wrapText="1"/>
    </xf>
    <xf numFmtId="0" fontId="8" fillId="0" borderId="11" xfId="0" applyFont="1" applyBorder="1" applyAlignment="1">
      <alignment horizontal="left" vertical="center" wrapText="1"/>
    </xf>
    <xf numFmtId="0" fontId="8" fillId="0" borderId="11" xfId="0" applyFont="1" applyBorder="1" applyAlignment="1">
      <alignment horizontal="center" wrapText="1"/>
    </xf>
    <xf numFmtId="0" fontId="8" fillId="0" borderId="10" xfId="0" applyFont="1" applyBorder="1" applyAlignment="1">
      <alignment horizontal="center" vertical="center" wrapText="1"/>
    </xf>
    <xf numFmtId="0" fontId="0" fillId="0" borderId="11" xfId="0" applyBorder="1"/>
    <xf numFmtId="164" fontId="4" fillId="3" borderId="4" xfId="1" applyNumberFormat="1" applyFont="1" applyFill="1" applyBorder="1" applyAlignment="1" applyProtection="1">
      <alignment horizontal="center" vertical="center"/>
    </xf>
    <xf numFmtId="170" fontId="4" fillId="3" borderId="13" xfId="2" applyNumberFormat="1" applyFont="1" applyFill="1" applyBorder="1" applyAlignment="1" applyProtection="1">
      <alignment horizontal="center" vertical="center"/>
    </xf>
    <xf numFmtId="167" fontId="4" fillId="3" borderId="13" xfId="5" applyNumberFormat="1" applyFont="1" applyFill="1" applyBorder="1" applyAlignment="1" applyProtection="1">
      <alignment horizontal="center" vertical="center"/>
    </xf>
    <xf numFmtId="170" fontId="4" fillId="3" borderId="14" xfId="2" applyNumberFormat="1" applyFont="1" applyFill="1" applyBorder="1" applyAlignment="1" applyProtection="1">
      <alignment horizontal="center" vertical="center"/>
    </xf>
    <xf numFmtId="167" fontId="4" fillId="3" borderId="14" xfId="2" applyNumberFormat="1" applyFont="1" applyFill="1" applyBorder="1" applyAlignment="1" applyProtection="1">
      <alignment horizontal="center" vertical="center"/>
    </xf>
    <xf numFmtId="170" fontId="4" fillId="3" borderId="13" xfId="2" applyNumberFormat="1" applyFont="1" applyFill="1" applyBorder="1" applyAlignment="1" applyProtection="1">
      <alignment horizontal="center" vertical="center" wrapText="1"/>
    </xf>
    <xf numFmtId="167" fontId="4" fillId="3" borderId="13" xfId="2" applyNumberFormat="1" applyFont="1" applyFill="1" applyBorder="1" applyAlignment="1" applyProtection="1">
      <alignment horizontal="center" vertical="center"/>
    </xf>
    <xf numFmtId="170" fontId="4" fillId="3" borderId="15" xfId="2" applyNumberFormat="1" applyFont="1" applyFill="1" applyBorder="1" applyAlignment="1" applyProtection="1">
      <alignment horizontal="center" vertical="center"/>
    </xf>
    <xf numFmtId="167" fontId="4" fillId="3" borderId="15" xfId="2" applyNumberFormat="1" applyFont="1" applyFill="1" applyBorder="1" applyAlignment="1" applyProtection="1">
      <alignment horizontal="center" vertical="center"/>
    </xf>
    <xf numFmtId="0" fontId="4" fillId="3" borderId="15" xfId="0" applyFont="1" applyFill="1" applyBorder="1" applyAlignment="1">
      <alignment vertical="center" wrapText="1"/>
    </xf>
    <xf numFmtId="165" fontId="4" fillId="4" borderId="1" xfId="1" applyNumberFormat="1" applyFont="1" applyFill="1" applyBorder="1" applyAlignment="1" applyProtection="1">
      <alignment horizontal="left" vertical="center"/>
      <protection locked="0"/>
    </xf>
    <xf numFmtId="9" fontId="4" fillId="4" borderId="0" xfId="5" applyFont="1" applyFill="1" applyBorder="1" applyAlignment="1" applyProtection="1">
      <alignment vertical="top" wrapText="1"/>
      <protection locked="0"/>
    </xf>
    <xf numFmtId="165" fontId="4" fillId="4" borderId="0" xfId="5" applyNumberFormat="1" applyFont="1" applyFill="1" applyBorder="1" applyAlignment="1" applyProtection="1">
      <alignment horizontal="left" vertical="center" wrapText="1"/>
      <protection locked="0"/>
    </xf>
    <xf numFmtId="0" fontId="24" fillId="3" borderId="16" xfId="0" applyFont="1" applyFill="1" applyBorder="1" applyAlignment="1" applyProtection="1">
      <alignment horizontal="left" vertical="center"/>
      <protection locked="0"/>
    </xf>
    <xf numFmtId="0" fontId="24" fillId="3" borderId="17" xfId="0" applyFont="1" applyFill="1" applyBorder="1" applyAlignment="1" applyProtection="1">
      <alignment horizontal="left" vertical="center"/>
      <protection locked="0"/>
    </xf>
    <xf numFmtId="0" fontId="4" fillId="3" borderId="0" xfId="0" applyFont="1" applyFill="1" applyAlignment="1" applyProtection="1">
      <alignment horizontal="right" vertical="center"/>
      <protection locked="0"/>
    </xf>
    <xf numFmtId="178" fontId="4" fillId="3" borderId="18" xfId="0" applyNumberFormat="1" applyFont="1" applyFill="1" applyBorder="1" applyAlignment="1" applyProtection="1">
      <alignment horizontal="left" vertical="center"/>
      <protection locked="0"/>
    </xf>
    <xf numFmtId="0" fontId="4" fillId="3" borderId="14" xfId="0" applyFont="1" applyFill="1" applyBorder="1" applyAlignment="1" applyProtection="1">
      <alignment horizontal="left" vertical="center"/>
      <protection locked="0"/>
    </xf>
    <xf numFmtId="0" fontId="4" fillId="3" borderId="1" xfId="0" applyFont="1" applyFill="1" applyBorder="1" applyAlignment="1" applyProtection="1">
      <alignment horizontal="left" vertical="center"/>
      <protection locked="0"/>
    </xf>
    <xf numFmtId="2" fontId="4" fillId="4" borderId="1" xfId="0" applyNumberFormat="1" applyFont="1" applyFill="1" applyBorder="1" applyAlignment="1" applyProtection="1">
      <alignment horizontal="left"/>
      <protection locked="0"/>
    </xf>
    <xf numFmtId="2" fontId="4" fillId="3" borderId="16" xfId="0" applyNumberFormat="1" applyFont="1" applyFill="1" applyBorder="1" applyAlignment="1" applyProtection="1">
      <alignment horizontal="left"/>
      <protection locked="0"/>
    </xf>
    <xf numFmtId="9" fontId="28" fillId="3" borderId="19" xfId="5" applyFont="1" applyFill="1" applyBorder="1" applyAlignment="1" applyProtection="1">
      <alignment horizontal="center" vertical="center"/>
      <protection locked="0"/>
    </xf>
    <xf numFmtId="9" fontId="28" fillId="3" borderId="20" xfId="5" applyFont="1" applyFill="1" applyBorder="1" applyAlignment="1" applyProtection="1">
      <alignment horizontal="center" vertical="center"/>
      <protection locked="0"/>
    </xf>
    <xf numFmtId="0" fontId="2" fillId="3" borderId="0" xfId="0" applyFont="1" applyFill="1" applyAlignment="1" applyProtection="1">
      <alignment horizontal="left"/>
      <protection locked="0"/>
    </xf>
    <xf numFmtId="2" fontId="2" fillId="3" borderId="0" xfId="0" applyNumberFormat="1" applyFont="1" applyFill="1" applyAlignment="1" applyProtection="1">
      <alignment horizontal="left"/>
      <protection locked="0"/>
    </xf>
    <xf numFmtId="0" fontId="4" fillId="3" borderId="1" xfId="0" applyFont="1" applyFill="1" applyBorder="1" applyAlignment="1" applyProtection="1">
      <alignment wrapText="1"/>
      <protection locked="0"/>
    </xf>
    <xf numFmtId="0" fontId="4" fillId="3" borderId="0" xfId="0" applyFont="1" applyFill="1" applyAlignment="1" applyProtection="1">
      <alignment wrapText="1"/>
      <protection locked="0"/>
    </xf>
    <xf numFmtId="0" fontId="4" fillId="4" borderId="1" xfId="0" applyFont="1" applyFill="1" applyBorder="1" applyAlignment="1" applyProtection="1">
      <alignment horizontal="left" vertical="center"/>
      <protection locked="0"/>
    </xf>
    <xf numFmtId="0" fontId="4" fillId="3" borderId="1" xfId="0" applyFont="1" applyFill="1" applyBorder="1" applyAlignment="1" applyProtection="1">
      <alignment vertical="center"/>
      <protection locked="0"/>
    </xf>
    <xf numFmtId="9" fontId="28" fillId="3" borderId="17" xfId="5" applyFont="1" applyFill="1" applyBorder="1" applyAlignment="1" applyProtection="1">
      <alignment horizontal="center" vertical="center"/>
      <protection locked="0"/>
    </xf>
    <xf numFmtId="0" fontId="28" fillId="3" borderId="17" xfId="0" applyFont="1" applyFill="1" applyBorder="1" applyAlignment="1" applyProtection="1">
      <alignment horizontal="center" vertical="center"/>
      <protection locked="0"/>
    </xf>
    <xf numFmtId="0" fontId="28" fillId="3" borderId="20" xfId="0" applyFont="1" applyFill="1" applyBorder="1" applyAlignment="1" applyProtection="1">
      <alignment horizontal="center" vertical="center"/>
      <protection locked="0"/>
    </xf>
    <xf numFmtId="0" fontId="28" fillId="3" borderId="17" xfId="0" applyFont="1" applyFill="1" applyBorder="1" applyProtection="1">
      <protection locked="0"/>
    </xf>
    <xf numFmtId="9" fontId="28" fillId="3" borderId="16" xfId="5" applyFont="1" applyFill="1" applyBorder="1" applyAlignment="1" applyProtection="1">
      <alignment horizontal="center" vertical="center"/>
      <protection locked="0"/>
    </xf>
    <xf numFmtId="9" fontId="28" fillId="3" borderId="18" xfId="5" applyFont="1" applyFill="1" applyBorder="1" applyAlignment="1" applyProtection="1">
      <alignment horizontal="center" vertical="center"/>
      <protection locked="0"/>
    </xf>
    <xf numFmtId="0" fontId="28" fillId="3" borderId="19" xfId="0" applyFont="1" applyFill="1" applyBorder="1" applyAlignment="1" applyProtection="1">
      <alignment horizontal="center" vertical="center"/>
      <protection locked="0"/>
    </xf>
    <xf numFmtId="0" fontId="28" fillId="3" borderId="20" xfId="0" applyFont="1" applyFill="1" applyBorder="1" applyProtection="1">
      <protection locked="0"/>
    </xf>
    <xf numFmtId="9" fontId="28" fillId="3" borderId="0" xfId="5" applyFont="1" applyFill="1" applyBorder="1" applyAlignment="1" applyProtection="1">
      <alignment horizontal="center" vertical="center"/>
      <protection locked="0"/>
    </xf>
    <xf numFmtId="0" fontId="4" fillId="3" borderId="0" xfId="0" applyFont="1" applyFill="1" applyAlignment="1" applyProtection="1">
      <alignment vertical="center" wrapText="1"/>
      <protection locked="0"/>
    </xf>
    <xf numFmtId="0" fontId="4" fillId="3" borderId="18" xfId="0" applyFont="1" applyFill="1" applyBorder="1" applyAlignment="1" applyProtection="1">
      <alignment vertical="center" wrapText="1"/>
      <protection locked="0"/>
    </xf>
    <xf numFmtId="0" fontId="28" fillId="3" borderId="0" xfId="0" applyFont="1" applyFill="1" applyAlignment="1" applyProtection="1">
      <alignment horizontal="center" vertical="center"/>
      <protection locked="0"/>
    </xf>
    <xf numFmtId="0" fontId="28" fillId="3" borderId="16" xfId="0" applyFont="1" applyFill="1" applyBorder="1" applyAlignment="1" applyProtection="1">
      <alignment horizontal="center" vertical="center"/>
      <protection locked="0"/>
    </xf>
    <xf numFmtId="0" fontId="28" fillId="3" borderId="18" xfId="0" applyFont="1" applyFill="1" applyBorder="1" applyProtection="1">
      <protection locked="0"/>
    </xf>
    <xf numFmtId="9" fontId="29" fillId="3" borderId="0" xfId="5" applyFont="1" applyFill="1" applyBorder="1" applyAlignment="1" applyProtection="1">
      <alignment horizontal="left" vertical="center"/>
      <protection locked="0"/>
    </xf>
    <xf numFmtId="165" fontId="4" fillId="3" borderId="0" xfId="5" applyNumberFormat="1" applyFont="1" applyFill="1" applyBorder="1" applyAlignment="1" applyProtection="1">
      <alignment horizontal="left" vertical="center" wrapText="1"/>
      <protection locked="0"/>
    </xf>
    <xf numFmtId="9" fontId="4" fillId="3" borderId="0" xfId="5" applyFont="1" applyFill="1" applyBorder="1" applyAlignment="1" applyProtection="1">
      <alignment horizontal="center" vertical="center"/>
      <protection locked="0"/>
    </xf>
    <xf numFmtId="9" fontId="4" fillId="3" borderId="18" xfId="5" applyFont="1" applyFill="1" applyBorder="1" applyAlignment="1" applyProtection="1">
      <alignment horizontal="center" vertical="center"/>
      <protection locked="0"/>
    </xf>
    <xf numFmtId="0" fontId="33" fillId="0" borderId="0" xfId="0" applyFont="1" applyProtection="1">
      <protection locked="0"/>
    </xf>
    <xf numFmtId="0" fontId="4" fillId="0" borderId="0" xfId="0" applyFont="1"/>
    <xf numFmtId="0" fontId="34" fillId="0" borderId="11" xfId="0" quotePrefix="1" applyFont="1" applyBorder="1" applyAlignment="1">
      <alignment horizontal="center" wrapText="1"/>
    </xf>
    <xf numFmtId="0" fontId="34" fillId="0" borderId="11" xfId="0" applyFont="1" applyBorder="1" applyAlignment="1">
      <alignment horizontal="center" wrapText="1"/>
    </xf>
    <xf numFmtId="0" fontId="2" fillId="3" borderId="0" xfId="0" applyFont="1" applyFill="1" applyProtection="1">
      <protection locked="0"/>
    </xf>
    <xf numFmtId="0" fontId="35" fillId="3" borderId="0" xfId="0" applyFont="1" applyFill="1" applyProtection="1">
      <protection locked="0"/>
    </xf>
    <xf numFmtId="0" fontId="2" fillId="3" borderId="0" xfId="0" applyFont="1" applyFill="1"/>
    <xf numFmtId="0" fontId="35" fillId="3" borderId="0" xfId="0" applyFont="1" applyFill="1"/>
    <xf numFmtId="0" fontId="32" fillId="4" borderId="1" xfId="0" applyFont="1" applyFill="1" applyBorder="1" applyAlignment="1">
      <alignment horizontal="left" vertical="center" wrapText="1"/>
    </xf>
    <xf numFmtId="49" fontId="32" fillId="4" borderId="1" xfId="0" applyNumberFormat="1" applyFont="1" applyFill="1" applyBorder="1" applyAlignment="1">
      <alignment horizontal="left" vertical="center" wrapText="1"/>
    </xf>
    <xf numFmtId="0" fontId="0" fillId="0" borderId="0" xfId="0" applyAlignment="1">
      <alignment wrapText="1"/>
    </xf>
    <xf numFmtId="0" fontId="33" fillId="4" borderId="0" xfId="0" applyFont="1" applyFill="1"/>
    <xf numFmtId="0" fontId="36" fillId="0" borderId="0" xfId="0" applyFont="1"/>
    <xf numFmtId="181" fontId="0" fillId="0" borderId="0" xfId="0" applyNumberFormat="1"/>
    <xf numFmtId="0" fontId="37" fillId="0" borderId="0" xfId="0" applyFont="1"/>
    <xf numFmtId="0" fontId="4" fillId="4" borderId="0" xfId="0" applyFont="1" applyFill="1"/>
    <xf numFmtId="0" fontId="4" fillId="4" borderId="0" xfId="0" applyFont="1" applyFill="1" applyAlignment="1">
      <alignment horizontal="center"/>
    </xf>
    <xf numFmtId="1" fontId="4" fillId="4" borderId="0" xfId="0" applyNumberFormat="1" applyFont="1" applyFill="1" applyAlignment="1">
      <alignment horizontal="right"/>
    </xf>
    <xf numFmtId="169" fontId="4" fillId="4" borderId="0" xfId="0" applyNumberFormat="1" applyFont="1" applyFill="1" applyAlignment="1">
      <alignment horizontal="center"/>
    </xf>
    <xf numFmtId="0" fontId="4" fillId="4" borderId="0" xfId="0" applyFont="1" applyFill="1" applyProtection="1">
      <protection locked="0"/>
    </xf>
    <xf numFmtId="0" fontId="4" fillId="0" borderId="0" xfId="0" applyFont="1" applyProtection="1">
      <protection locked="0"/>
    </xf>
    <xf numFmtId="0" fontId="4" fillId="4" borderId="0" xfId="0" applyFont="1" applyFill="1" applyAlignment="1">
      <alignment horizontal="left" vertical="center" wrapText="1"/>
    </xf>
    <xf numFmtId="0" fontId="4" fillId="4" borderId="0" xfId="0" applyFont="1" applyFill="1" applyAlignment="1">
      <alignment horizontal="right" vertical="center" wrapText="1"/>
    </xf>
    <xf numFmtId="0" fontId="4" fillId="4" borderId="0" xfId="0" applyFont="1" applyFill="1" applyAlignment="1">
      <alignment horizontal="center" vertical="center" wrapText="1"/>
    </xf>
    <xf numFmtId="167" fontId="4" fillId="4" borderId="0" xfId="0" applyNumberFormat="1" applyFont="1" applyFill="1" applyAlignment="1">
      <alignment horizontal="left" vertical="center" wrapText="1"/>
    </xf>
    <xf numFmtId="172" fontId="4" fillId="4" borderId="0" xfId="0" applyNumberFormat="1" applyFont="1" applyFill="1" applyAlignment="1">
      <alignment horizontal="center" vertical="center" wrapText="1"/>
    </xf>
    <xf numFmtId="0" fontId="4" fillId="4" borderId="0" xfId="0" applyFont="1" applyFill="1" applyAlignment="1">
      <alignment horizontal="left" vertical="center"/>
    </xf>
    <xf numFmtId="0" fontId="4" fillId="4" borderId="0" xfId="0" applyFont="1" applyFill="1" applyAlignment="1">
      <alignment horizontal="center" vertical="center"/>
    </xf>
    <xf numFmtId="173" fontId="4" fillId="4" borderId="0" xfId="0" applyNumberFormat="1" applyFont="1" applyFill="1"/>
    <xf numFmtId="0" fontId="4" fillId="4" borderId="0" xfId="0" applyFont="1" applyFill="1" applyAlignment="1">
      <alignment vertical="center"/>
    </xf>
    <xf numFmtId="0" fontId="39" fillId="4" borderId="0" xfId="0" applyFont="1" applyFill="1"/>
    <xf numFmtId="9" fontId="4" fillId="4" borderId="0" xfId="0" applyNumberFormat="1" applyFont="1" applyFill="1" applyAlignment="1">
      <alignment horizontal="center" vertical="center" wrapText="1"/>
    </xf>
    <xf numFmtId="9" fontId="4" fillId="4" borderId="0" xfId="0" applyNumberFormat="1" applyFont="1" applyFill="1"/>
    <xf numFmtId="9" fontId="4" fillId="4" borderId="0" xfId="0" applyNumberFormat="1" applyFont="1" applyFill="1" applyAlignment="1">
      <alignment horizontal="center"/>
    </xf>
    <xf numFmtId="0" fontId="4" fillId="4" borderId="0" xfId="0" applyFont="1" applyFill="1" applyAlignment="1">
      <alignment wrapText="1"/>
    </xf>
    <xf numFmtId="165" fontId="4" fillId="4" borderId="0" xfId="0" applyNumberFormat="1" applyFont="1" applyFill="1" applyAlignment="1">
      <alignment wrapText="1"/>
    </xf>
    <xf numFmtId="9" fontId="2" fillId="4" borderId="0" xfId="0" applyNumberFormat="1" applyFont="1" applyFill="1" applyAlignment="1">
      <alignment horizontal="center" vertical="center" wrapText="1"/>
    </xf>
    <xf numFmtId="49" fontId="4" fillId="4" borderId="0" xfId="0" applyNumberFormat="1" applyFont="1" applyFill="1" applyAlignment="1">
      <alignment horizontal="left" vertical="center" wrapText="1"/>
    </xf>
    <xf numFmtId="0" fontId="40" fillId="4" borderId="0" xfId="0" applyFont="1" applyFill="1" applyAlignment="1">
      <alignment horizontal="left" vertical="center" wrapText="1"/>
    </xf>
    <xf numFmtId="9" fontId="2" fillId="4" borderId="0" xfId="0" applyNumberFormat="1" applyFont="1" applyFill="1" applyAlignment="1">
      <alignment horizontal="center"/>
    </xf>
    <xf numFmtId="165" fontId="4" fillId="4" borderId="0" xfId="0" applyNumberFormat="1" applyFont="1" applyFill="1"/>
    <xf numFmtId="167" fontId="4" fillId="4" borderId="0" xfId="5" applyNumberFormat="1" applyFont="1" applyFill="1" applyBorder="1" applyAlignment="1" applyProtection="1">
      <alignment horizontal="left" vertical="center" wrapText="1"/>
    </xf>
    <xf numFmtId="177" fontId="4" fillId="4" borderId="0" xfId="0" applyNumberFormat="1" applyFont="1" applyFill="1" applyAlignment="1">
      <alignment horizontal="left" vertical="center" wrapText="1"/>
    </xf>
    <xf numFmtId="174" fontId="4" fillId="4" borderId="0" xfId="0" applyNumberFormat="1" applyFont="1" applyFill="1" applyAlignment="1">
      <alignment horizontal="left" vertical="center" wrapText="1"/>
    </xf>
    <xf numFmtId="180" fontId="4" fillId="4" borderId="0" xfId="5" applyNumberFormat="1" applyFont="1" applyFill="1" applyBorder="1" applyAlignment="1" applyProtection="1">
      <alignment horizontal="left" vertical="center" wrapText="1"/>
    </xf>
    <xf numFmtId="165" fontId="4" fillId="4" borderId="0" xfId="0" applyNumberFormat="1" applyFont="1" applyFill="1" applyAlignment="1">
      <alignment horizontal="left" vertical="center" wrapText="1"/>
    </xf>
    <xf numFmtId="0" fontId="4" fillId="6" borderId="0" xfId="0" applyFont="1" applyFill="1" applyAlignment="1">
      <alignment vertical="center"/>
    </xf>
    <xf numFmtId="0" fontId="4" fillId="6" borderId="0" xfId="0" applyFont="1" applyFill="1"/>
    <xf numFmtId="0" fontId="2" fillId="0" borderId="0" xfId="0" applyFont="1"/>
    <xf numFmtId="0" fontId="41" fillId="0" borderId="0" xfId="0" applyFont="1" applyAlignment="1">
      <alignment vertical="top" wrapText="1"/>
    </xf>
    <xf numFmtId="14" fontId="4" fillId="0" borderId="0" xfId="0" applyNumberFormat="1" applyFont="1" applyAlignment="1">
      <alignment vertical="top" wrapText="1"/>
    </xf>
    <xf numFmtId="14" fontId="4" fillId="0" borderId="0" xfId="0" applyNumberFormat="1" applyFont="1" applyAlignment="1">
      <alignment wrapText="1"/>
    </xf>
    <xf numFmtId="14" fontId="4" fillId="0" borderId="0" xfId="0" applyNumberFormat="1" applyFont="1" applyAlignment="1">
      <alignment horizontal="left" wrapText="1"/>
    </xf>
    <xf numFmtId="0" fontId="4" fillId="0" borderId="0" xfId="0" applyFont="1" applyAlignment="1">
      <alignment vertical="top"/>
    </xf>
    <xf numFmtId="0" fontId="42" fillId="0" borderId="1" xfId="0" applyFont="1" applyBorder="1" applyAlignment="1">
      <alignment horizontal="center"/>
    </xf>
    <xf numFmtId="0" fontId="42" fillId="0" borderId="1" xfId="0" applyFont="1" applyBorder="1" applyAlignment="1">
      <alignment horizontal="center" wrapText="1"/>
    </xf>
    <xf numFmtId="0" fontId="28" fillId="0" borderId="1" xfId="0" applyFont="1" applyBorder="1" applyAlignment="1" applyProtection="1">
      <alignment horizontal="center"/>
      <protection locked="0"/>
    </xf>
    <xf numFmtId="0" fontId="43" fillId="0" borderId="1" xfId="0" applyFont="1" applyBorder="1" applyAlignment="1">
      <alignment horizontal="center"/>
    </xf>
    <xf numFmtId="0" fontId="4" fillId="3" borderId="0" xfId="0" applyFont="1" applyFill="1" applyProtection="1">
      <protection locked="0"/>
    </xf>
    <xf numFmtId="0" fontId="4" fillId="3" borderId="3" xfId="0" applyFont="1" applyFill="1" applyBorder="1" applyAlignment="1" applyProtection="1">
      <alignment horizontal="left" vertical="center"/>
      <protection locked="0"/>
    </xf>
    <xf numFmtId="0" fontId="4" fillId="3" borderId="19" xfId="0" applyFont="1" applyFill="1" applyBorder="1" applyAlignment="1" applyProtection="1">
      <alignment horizontal="left" vertical="center"/>
      <protection locked="0"/>
    </xf>
    <xf numFmtId="0" fontId="4" fillId="3" borderId="4" xfId="0" applyFont="1" applyFill="1" applyBorder="1" applyAlignment="1" applyProtection="1">
      <alignment vertical="center"/>
      <protection locked="0"/>
    </xf>
    <xf numFmtId="0" fontId="3" fillId="6" borderId="1" xfId="0" applyFont="1" applyFill="1" applyBorder="1" applyProtection="1">
      <protection locked="0"/>
    </xf>
    <xf numFmtId="9" fontId="4" fillId="4" borderId="0" xfId="5" applyFont="1" applyFill="1" applyAlignment="1" applyProtection="1">
      <alignment horizontal="center" vertical="center"/>
    </xf>
    <xf numFmtId="0" fontId="4" fillId="3" borderId="0" xfId="0" applyFont="1" applyFill="1"/>
    <xf numFmtId="0" fontId="4" fillId="3" borderId="4" xfId="0" applyFont="1" applyFill="1" applyBorder="1" applyAlignment="1" applyProtection="1">
      <alignment horizontal="left" vertical="center" wrapText="1"/>
      <protection locked="0"/>
    </xf>
    <xf numFmtId="0" fontId="44" fillId="3" borderId="21" xfId="0" applyFont="1" applyFill="1" applyBorder="1" applyAlignment="1" applyProtection="1">
      <alignment horizontal="left"/>
      <protection locked="0"/>
    </xf>
    <xf numFmtId="14" fontId="44" fillId="3" borderId="21" xfId="0" applyNumberFormat="1" applyFont="1" applyFill="1" applyBorder="1" applyAlignment="1" applyProtection="1">
      <alignment horizontal="left"/>
      <protection locked="0"/>
    </xf>
    <xf numFmtId="14" fontId="44" fillId="3" borderId="21" xfId="0" applyNumberFormat="1" applyFont="1" applyFill="1" applyBorder="1" applyProtection="1">
      <protection locked="0"/>
    </xf>
    <xf numFmtId="0" fontId="44" fillId="3" borderId="21" xfId="0" applyFont="1" applyFill="1" applyBorder="1" applyProtection="1">
      <protection locked="0"/>
    </xf>
    <xf numFmtId="179" fontId="44" fillId="3" borderId="22" xfId="0" applyNumberFormat="1" applyFont="1" applyFill="1" applyBorder="1" applyProtection="1">
      <protection locked="0"/>
    </xf>
    <xf numFmtId="0" fontId="44" fillId="0" borderId="0" xfId="0" applyFont="1" applyProtection="1">
      <protection locked="0"/>
    </xf>
    <xf numFmtId="0" fontId="4" fillId="3" borderId="18" xfId="0" applyFont="1" applyFill="1" applyBorder="1" applyProtection="1">
      <protection locked="0"/>
    </xf>
    <xf numFmtId="0" fontId="4" fillId="3" borderId="16" xfId="0" applyFont="1" applyFill="1" applyBorder="1" applyProtection="1">
      <protection locked="0"/>
    </xf>
    <xf numFmtId="0" fontId="3" fillId="3" borderId="0" xfId="0" applyFont="1" applyFill="1" applyProtection="1">
      <protection locked="0"/>
    </xf>
    <xf numFmtId="0" fontId="3" fillId="3" borderId="18" xfId="0" applyFont="1" applyFill="1" applyBorder="1" applyProtection="1">
      <protection locked="0"/>
    </xf>
    <xf numFmtId="0" fontId="3" fillId="3" borderId="2" xfId="0" applyFont="1" applyFill="1" applyBorder="1" applyAlignment="1" applyProtection="1">
      <alignment horizontal="left" vertical="center"/>
      <protection locked="0"/>
    </xf>
    <xf numFmtId="0" fontId="3" fillId="3" borderId="0" xfId="0" applyFont="1" applyFill="1" applyAlignment="1" applyProtection="1">
      <alignment vertical="center" wrapText="1"/>
      <protection locked="0"/>
    </xf>
    <xf numFmtId="0" fontId="4" fillId="3" borderId="16" xfId="0" applyFont="1" applyFill="1" applyBorder="1" applyAlignment="1" applyProtection="1">
      <alignment horizontal="left" vertical="center"/>
      <protection locked="0"/>
    </xf>
    <xf numFmtId="167" fontId="3" fillId="4" borderId="13" xfId="0" applyNumberFormat="1" applyFont="1" applyFill="1" applyBorder="1" applyAlignment="1" applyProtection="1">
      <alignment horizontal="left" vertical="center"/>
      <protection locked="0"/>
    </xf>
    <xf numFmtId="167" fontId="3" fillId="3" borderId="16" xfId="0" applyNumberFormat="1" applyFont="1" applyFill="1" applyBorder="1" applyAlignment="1" applyProtection="1">
      <alignment horizontal="left"/>
      <protection locked="0"/>
    </xf>
    <xf numFmtId="2" fontId="3" fillId="3" borderId="1" xfId="0" applyNumberFormat="1" applyFont="1" applyFill="1" applyBorder="1" applyAlignment="1" applyProtection="1">
      <alignment horizontal="center"/>
      <protection locked="0"/>
    </xf>
    <xf numFmtId="1" fontId="3" fillId="4" borderId="14" xfId="0" applyNumberFormat="1" applyFont="1" applyFill="1" applyBorder="1" applyAlignment="1" applyProtection="1">
      <alignment horizontal="right"/>
      <protection locked="0"/>
    </xf>
    <xf numFmtId="1" fontId="3" fillId="3" borderId="0" xfId="0" applyNumberFormat="1" applyFont="1" applyFill="1" applyAlignment="1" applyProtection="1">
      <alignment horizontal="right"/>
      <protection locked="0"/>
    </xf>
    <xf numFmtId="173" fontId="3" fillId="3" borderId="1" xfId="0" applyNumberFormat="1" applyFont="1" applyFill="1" applyBorder="1" applyAlignment="1">
      <alignment horizontal="right"/>
    </xf>
    <xf numFmtId="173" fontId="3" fillId="3" borderId="0" xfId="0" applyNumberFormat="1" applyFont="1" applyFill="1" applyAlignment="1" applyProtection="1">
      <alignment horizontal="right"/>
      <protection locked="0"/>
    </xf>
    <xf numFmtId="2" fontId="3" fillId="3" borderId="1" xfId="0" applyNumberFormat="1" applyFont="1" applyFill="1" applyBorder="1" applyAlignment="1">
      <alignment horizontal="right"/>
    </xf>
    <xf numFmtId="2" fontId="3" fillId="3" borderId="0" xfId="0" applyNumberFormat="1" applyFont="1" applyFill="1" applyAlignment="1" applyProtection="1">
      <alignment horizontal="right"/>
      <protection locked="0"/>
    </xf>
    <xf numFmtId="0" fontId="4" fillId="7" borderId="0" xfId="0" applyFont="1" applyFill="1" applyProtection="1">
      <protection locked="0"/>
    </xf>
    <xf numFmtId="0" fontId="3" fillId="4" borderId="1" xfId="0" applyFont="1" applyFill="1" applyBorder="1" applyAlignment="1" applyProtection="1">
      <alignment horizontal="left" vertical="center"/>
      <protection locked="0"/>
    </xf>
    <xf numFmtId="165" fontId="4" fillId="6" borderId="4" xfId="0" applyNumberFormat="1" applyFont="1" applyFill="1" applyBorder="1" applyAlignment="1" applyProtection="1">
      <alignment horizontal="center" vertical="center"/>
      <protection locked="0"/>
    </xf>
    <xf numFmtId="165" fontId="3" fillId="3" borderId="0" xfId="1" applyNumberFormat="1" applyFont="1" applyFill="1" applyBorder="1" applyAlignment="1" applyProtection="1">
      <alignment horizontal="left" vertical="center"/>
      <protection locked="0"/>
    </xf>
    <xf numFmtId="0" fontId="3" fillId="3" borderId="18" xfId="0" applyFont="1" applyFill="1" applyBorder="1"/>
    <xf numFmtId="0" fontId="4" fillId="8" borderId="0" xfId="0" applyFont="1" applyFill="1" applyProtection="1">
      <protection locked="0"/>
    </xf>
    <xf numFmtId="0" fontId="3" fillId="3" borderId="0" xfId="0" applyFont="1" applyFill="1"/>
    <xf numFmtId="164" fontId="3" fillId="3" borderId="0" xfId="1" applyNumberFormat="1" applyFont="1" applyFill="1" applyBorder="1" applyAlignment="1" applyProtection="1">
      <alignment horizontal="center"/>
      <protection locked="0"/>
    </xf>
    <xf numFmtId="168" fontId="3" fillId="3" borderId="0" xfId="1" applyNumberFormat="1" applyFont="1" applyFill="1" applyBorder="1" applyAlignment="1" applyProtection="1">
      <alignment horizontal="center"/>
      <protection locked="0"/>
    </xf>
    <xf numFmtId="165" fontId="3" fillId="4" borderId="0" xfId="0" applyNumberFormat="1" applyFont="1" applyFill="1" applyAlignment="1">
      <alignment horizontal="left" vertical="top" wrapText="1"/>
    </xf>
    <xf numFmtId="49" fontId="3" fillId="4" borderId="0" xfId="0" applyNumberFormat="1" applyFont="1" applyFill="1" applyAlignment="1">
      <alignment horizontal="left" vertical="top" wrapText="1"/>
    </xf>
    <xf numFmtId="0" fontId="3" fillId="4" borderId="0" xfId="0" applyFont="1" applyFill="1" applyAlignment="1">
      <alignment horizontal="left" vertical="top" wrapText="1"/>
    </xf>
    <xf numFmtId="0" fontId="4" fillId="3" borderId="23" xfId="0" applyFont="1" applyFill="1" applyBorder="1" applyProtection="1">
      <protection locked="0"/>
    </xf>
    <xf numFmtId="0" fontId="3" fillId="3" borderId="21" xfId="0" applyFont="1" applyFill="1" applyBorder="1" applyProtection="1">
      <protection locked="0"/>
    </xf>
    <xf numFmtId="176" fontId="3" fillId="4" borderId="1" xfId="0" applyNumberFormat="1" applyFont="1" applyFill="1" applyBorder="1" applyAlignment="1" applyProtection="1">
      <alignment horizontal="center" vertical="center"/>
      <protection locked="0"/>
    </xf>
    <xf numFmtId="0" fontId="4" fillId="3" borderId="19" xfId="0" applyFont="1" applyFill="1" applyBorder="1" applyProtection="1">
      <protection locked="0"/>
    </xf>
    <xf numFmtId="0" fontId="3" fillId="3" borderId="17" xfId="0" applyFont="1" applyFill="1" applyBorder="1" applyProtection="1">
      <protection locked="0"/>
    </xf>
    <xf numFmtId="0" fontId="3" fillId="3" borderId="20" xfId="0" applyFont="1" applyFill="1" applyBorder="1" applyAlignment="1" applyProtection="1">
      <alignment horizontal="center" vertical="center"/>
      <protection locked="0"/>
    </xf>
    <xf numFmtId="0" fontId="3" fillId="3" borderId="22" xfId="0" applyFont="1" applyFill="1" applyBorder="1" applyAlignment="1" applyProtection="1">
      <alignment horizontal="center" vertical="center"/>
      <protection locked="0"/>
    </xf>
    <xf numFmtId="0" fontId="3" fillId="3" borderId="18" xfId="0" applyFont="1" applyFill="1" applyBorder="1" applyAlignment="1" applyProtection="1">
      <alignment horizontal="center" vertical="center"/>
      <protection locked="0"/>
    </xf>
    <xf numFmtId="176" fontId="3" fillId="6" borderId="1" xfId="0" applyNumberFormat="1" applyFont="1" applyFill="1" applyBorder="1" applyAlignment="1" applyProtection="1">
      <alignment horizontal="center" vertical="center"/>
      <protection locked="0"/>
    </xf>
    <xf numFmtId="176" fontId="3" fillId="0" borderId="18" xfId="0" applyNumberFormat="1" applyFont="1" applyBorder="1" applyAlignment="1" applyProtection="1">
      <alignment horizontal="center" vertical="center"/>
      <protection locked="0"/>
    </xf>
    <xf numFmtId="0" fontId="4" fillId="3" borderId="16" xfId="0" applyFont="1" applyFill="1" applyBorder="1" applyAlignment="1" applyProtection="1">
      <alignment vertical="center"/>
      <protection locked="0"/>
    </xf>
    <xf numFmtId="176" fontId="3" fillId="4" borderId="18" xfId="0" applyNumberFormat="1" applyFont="1" applyFill="1" applyBorder="1" applyAlignment="1" applyProtection="1">
      <alignment horizontal="center" vertical="center"/>
      <protection locked="0"/>
    </xf>
    <xf numFmtId="170" fontId="3" fillId="3" borderId="14" xfId="2" applyNumberFormat="1" applyFont="1" applyFill="1" applyBorder="1" applyAlignment="1" applyProtection="1">
      <alignment horizontal="center" vertical="center"/>
    </xf>
    <xf numFmtId="9" fontId="4" fillId="3" borderId="17" xfId="5" applyFont="1" applyFill="1" applyBorder="1" applyAlignment="1" applyProtection="1">
      <alignment horizontal="center" vertical="center"/>
      <protection locked="0"/>
    </xf>
    <xf numFmtId="9" fontId="4" fillId="3" borderId="19" xfId="5" applyFont="1" applyFill="1" applyBorder="1" applyAlignment="1" applyProtection="1">
      <alignment horizontal="center" vertical="center"/>
      <protection locked="0"/>
    </xf>
    <xf numFmtId="9" fontId="4" fillId="3" borderId="20" xfId="5" applyFont="1" applyFill="1" applyBorder="1" applyAlignment="1" applyProtection="1">
      <alignment horizontal="center" vertical="center"/>
      <protection locked="0"/>
    </xf>
    <xf numFmtId="0" fontId="3" fillId="3" borderId="0" xfId="0" applyFont="1" applyFill="1" applyAlignment="1" applyProtection="1">
      <alignment horizontal="left" vertical="center" wrapText="1"/>
      <protection locked="0"/>
    </xf>
    <xf numFmtId="170" fontId="3" fillId="3" borderId="0" xfId="2" applyNumberFormat="1" applyFont="1" applyFill="1" applyBorder="1" applyAlignment="1" applyProtection="1">
      <alignment horizontal="left" vertical="center" wrapText="1"/>
      <protection locked="0"/>
    </xf>
    <xf numFmtId="9" fontId="4" fillId="3" borderId="0" xfId="5" applyFont="1" applyFill="1" applyBorder="1" applyAlignment="1" applyProtection="1">
      <alignment horizontal="left" vertical="center"/>
      <protection locked="0"/>
    </xf>
    <xf numFmtId="167" fontId="3" fillId="3" borderId="0" xfId="0" applyNumberFormat="1" applyFont="1" applyFill="1" applyAlignment="1" applyProtection="1">
      <alignment horizontal="center" vertical="center"/>
      <protection locked="0"/>
    </xf>
    <xf numFmtId="170" fontId="3" fillId="3" borderId="0" xfId="2" applyNumberFormat="1" applyFont="1" applyFill="1" applyBorder="1" applyAlignment="1" applyProtection="1">
      <alignment horizontal="center" vertical="center"/>
      <protection locked="0"/>
    </xf>
    <xf numFmtId="0" fontId="4" fillId="4" borderId="0" xfId="0" applyFont="1" applyFill="1" applyAlignment="1" applyProtection="1">
      <alignment vertical="top" wrapText="1"/>
      <protection locked="0"/>
    </xf>
    <xf numFmtId="0" fontId="4" fillId="3" borderId="17" xfId="0" applyFont="1" applyFill="1" applyBorder="1" applyProtection="1">
      <protection locked="0"/>
    </xf>
    <xf numFmtId="0" fontId="4" fillId="3" borderId="20" xfId="0" applyFont="1" applyFill="1" applyBorder="1" applyProtection="1">
      <protection locked="0"/>
    </xf>
    <xf numFmtId="0" fontId="3" fillId="4" borderId="0" xfId="0" applyFont="1" applyFill="1"/>
    <xf numFmtId="0" fontId="3" fillId="6" borderId="0" xfId="0" applyFont="1" applyFill="1" applyAlignment="1">
      <alignment vertical="center"/>
    </xf>
    <xf numFmtId="0" fontId="3" fillId="6" borderId="0" xfId="0" applyFont="1" applyFill="1" applyAlignment="1">
      <alignment horizontal="left" vertical="center"/>
    </xf>
    <xf numFmtId="0" fontId="45" fillId="4" borderId="0" xfId="0" applyFont="1" applyFill="1" applyAlignment="1">
      <alignment horizontal="left" vertical="center" wrapText="1"/>
    </xf>
    <xf numFmtId="1" fontId="4" fillId="4" borderId="0" xfId="0" applyNumberFormat="1" applyFont="1" applyFill="1" applyAlignment="1">
      <alignment horizontal="center"/>
    </xf>
    <xf numFmtId="1" fontId="4" fillId="3" borderId="0" xfId="0" applyNumberFormat="1" applyFont="1" applyFill="1" applyProtection="1">
      <protection locked="0"/>
    </xf>
    <xf numFmtId="0" fontId="4" fillId="6" borderId="0" xfId="0" applyFont="1" applyFill="1" applyAlignment="1">
      <alignment horizontal="center" vertical="center"/>
    </xf>
    <xf numFmtId="1" fontId="4" fillId="4" borderId="0" xfId="0" applyNumberFormat="1" applyFont="1" applyFill="1"/>
    <xf numFmtId="171" fontId="4" fillId="3" borderId="13" xfId="2" applyNumberFormat="1" applyFont="1" applyFill="1" applyBorder="1" applyAlignment="1" applyProtection="1">
      <alignment horizontal="center" vertical="center"/>
    </xf>
    <xf numFmtId="0" fontId="47" fillId="9" borderId="0" xfId="0" applyFont="1" applyFill="1"/>
    <xf numFmtId="0" fontId="48" fillId="9" borderId="0" xfId="0" applyFont="1" applyFill="1"/>
    <xf numFmtId="0" fontId="0" fillId="0" borderId="0" xfId="0" applyAlignment="1">
      <alignment horizontal="right" wrapText="1"/>
    </xf>
    <xf numFmtId="0" fontId="5" fillId="0" borderId="0" xfId="3" applyFill="1" applyAlignment="1" applyProtection="1">
      <alignment wrapText="1"/>
    </xf>
    <xf numFmtId="15" fontId="0" fillId="0" borderId="0" xfId="0" applyNumberFormat="1" applyAlignment="1">
      <alignment wrapText="1"/>
    </xf>
    <xf numFmtId="1" fontId="3" fillId="3" borderId="18" xfId="0" applyNumberFormat="1" applyFont="1" applyFill="1" applyBorder="1" applyProtection="1">
      <protection locked="0"/>
    </xf>
    <xf numFmtId="169" fontId="8" fillId="6" borderId="0" xfId="0" applyNumberFormat="1" applyFont="1" applyFill="1" applyAlignment="1">
      <alignment horizontal="left" vertical="center" wrapText="1"/>
    </xf>
    <xf numFmtId="3" fontId="28" fillId="0" borderId="1" xfId="0" applyNumberFormat="1" applyFont="1" applyBorder="1" applyAlignment="1">
      <alignment horizontal="center"/>
    </xf>
    <xf numFmtId="169" fontId="46" fillId="0" borderId="0" xfId="4" applyNumberFormat="1"/>
    <xf numFmtId="169" fontId="4" fillId="0" borderId="0" xfId="0" applyNumberFormat="1" applyFont="1" applyAlignment="1">
      <alignment horizontal="center"/>
    </xf>
    <xf numFmtId="169" fontId="4" fillId="0" borderId="0" xfId="0" applyNumberFormat="1" applyFont="1"/>
    <xf numFmtId="0" fontId="7" fillId="3" borderId="0" xfId="0" applyFont="1" applyFill="1" applyAlignment="1" applyProtection="1">
      <alignment wrapText="1"/>
      <protection locked="0"/>
    </xf>
    <xf numFmtId="0" fontId="43" fillId="0" borderId="0" xfId="0" applyFont="1" applyAlignment="1">
      <alignment horizontal="center"/>
    </xf>
    <xf numFmtId="3" fontId="28" fillId="0" borderId="0" xfId="0" applyNumberFormat="1" applyFont="1" applyAlignment="1">
      <alignment horizontal="center"/>
    </xf>
    <xf numFmtId="0" fontId="4" fillId="6" borderId="0" xfId="0" applyFont="1" applyFill="1" applyAlignment="1">
      <alignment horizontal="left" vertical="center"/>
    </xf>
    <xf numFmtId="0" fontId="8" fillId="6" borderId="0" xfId="0" applyFont="1" applyFill="1" applyAlignment="1">
      <alignment horizontal="left" vertical="center" wrapText="1"/>
    </xf>
    <xf numFmtId="0" fontId="4" fillId="6" borderId="0" xfId="0" applyFont="1" applyFill="1" applyAlignment="1">
      <alignment horizontal="left"/>
    </xf>
    <xf numFmtId="0" fontId="8" fillId="6" borderId="0" xfId="0" applyFont="1" applyFill="1" applyAlignment="1">
      <alignment horizontal="left" wrapText="1"/>
    </xf>
    <xf numFmtId="0" fontId="8" fillId="6" borderId="0" xfId="0" applyFont="1" applyFill="1" applyAlignment="1">
      <alignment vertical="center"/>
    </xf>
    <xf numFmtId="9" fontId="28" fillId="3" borderId="23" xfId="5" applyFont="1" applyFill="1" applyBorder="1" applyAlignment="1" applyProtection="1">
      <alignment horizontal="center" vertical="center"/>
    </xf>
    <xf numFmtId="9" fontId="28" fillId="3" borderId="22" xfId="5" applyFont="1" applyFill="1" applyBorder="1" applyAlignment="1" applyProtection="1">
      <alignment horizontal="center" vertical="center"/>
    </xf>
    <xf numFmtId="9" fontId="28" fillId="3" borderId="0" xfId="5" applyFont="1" applyFill="1" applyBorder="1" applyAlignment="1" applyProtection="1">
      <alignment horizontal="center" vertical="center"/>
    </xf>
    <xf numFmtId="0" fontId="31" fillId="3" borderId="1" xfId="0" applyFont="1" applyFill="1" applyBorder="1" applyAlignment="1" applyProtection="1">
      <alignment horizontal="left" vertical="center" wrapText="1"/>
      <protection locked="0"/>
    </xf>
    <xf numFmtId="165" fontId="28" fillId="3" borderId="19" xfId="0" applyNumberFormat="1" applyFont="1" applyFill="1" applyBorder="1" applyAlignment="1" applyProtection="1">
      <alignment horizontal="center" vertical="center" wrapText="1"/>
      <protection locked="0"/>
    </xf>
    <xf numFmtId="165" fontId="28" fillId="3" borderId="20" xfId="0" applyNumberFormat="1" applyFont="1" applyFill="1" applyBorder="1" applyAlignment="1" applyProtection="1">
      <alignment horizontal="center" vertical="center" wrapText="1"/>
      <protection locked="0"/>
    </xf>
    <xf numFmtId="3" fontId="31" fillId="3" borderId="13" xfId="0" applyNumberFormat="1" applyFont="1" applyFill="1" applyBorder="1" applyAlignment="1">
      <alignment horizontal="center" vertical="center"/>
    </xf>
    <xf numFmtId="3" fontId="31" fillId="3" borderId="15" xfId="0" applyNumberFormat="1" applyFont="1" applyFill="1" applyBorder="1" applyAlignment="1">
      <alignment horizontal="center" vertical="center"/>
    </xf>
    <xf numFmtId="3" fontId="31" fillId="3" borderId="14" xfId="0" applyNumberFormat="1" applyFont="1" applyFill="1" applyBorder="1" applyAlignment="1">
      <alignment horizontal="center" vertical="center"/>
    </xf>
    <xf numFmtId="1" fontId="28" fillId="3" borderId="23" xfId="5" applyNumberFormat="1" applyFont="1" applyFill="1" applyBorder="1" applyAlignment="1" applyProtection="1">
      <alignment horizontal="center" vertical="center"/>
      <protection locked="0"/>
    </xf>
    <xf numFmtId="1" fontId="28" fillId="3" borderId="22" xfId="5" applyNumberFormat="1" applyFont="1" applyFill="1" applyBorder="1" applyAlignment="1" applyProtection="1">
      <alignment horizontal="center" vertical="center"/>
      <protection locked="0"/>
    </xf>
    <xf numFmtId="1" fontId="28" fillId="3" borderId="21" xfId="5" applyNumberFormat="1" applyFont="1" applyFill="1" applyBorder="1" applyAlignment="1" applyProtection="1">
      <alignment horizontal="center" vertical="center"/>
      <protection locked="0"/>
    </xf>
    <xf numFmtId="1" fontId="28" fillId="3" borderId="0" xfId="5" applyNumberFormat="1" applyFont="1" applyFill="1" applyBorder="1" applyAlignment="1" applyProtection="1">
      <alignment horizontal="center" vertical="center"/>
      <protection locked="0"/>
    </xf>
    <xf numFmtId="9" fontId="28" fillId="3" borderId="16" xfId="5" applyFont="1" applyFill="1" applyBorder="1" applyAlignment="1" applyProtection="1">
      <alignment horizontal="center" vertical="center"/>
    </xf>
    <xf numFmtId="9" fontId="28" fillId="3" borderId="18" xfId="5" applyFont="1" applyFill="1" applyBorder="1" applyAlignment="1" applyProtection="1">
      <alignment horizontal="center" vertical="center"/>
    </xf>
    <xf numFmtId="1" fontId="4" fillId="3" borderId="13" xfId="0" applyNumberFormat="1" applyFont="1" applyFill="1" applyBorder="1" applyAlignment="1">
      <alignment horizontal="center" vertical="center"/>
    </xf>
    <xf numFmtId="0" fontId="0" fillId="0" borderId="14" xfId="0" applyBorder="1" applyAlignment="1">
      <alignment horizontal="center" vertical="center"/>
    </xf>
    <xf numFmtId="0" fontId="4" fillId="3" borderId="0" xfId="0" applyFont="1" applyFill="1" applyAlignment="1" applyProtection="1">
      <alignment horizontal="left"/>
      <protection locked="0"/>
    </xf>
    <xf numFmtId="1" fontId="28" fillId="3" borderId="16" xfId="5" applyNumberFormat="1" applyFont="1" applyFill="1" applyBorder="1" applyAlignment="1" applyProtection="1">
      <alignment horizontal="center" vertical="center"/>
      <protection locked="0"/>
    </xf>
    <xf numFmtId="1" fontId="28" fillId="3" borderId="18" xfId="5" applyNumberFormat="1" applyFont="1" applyFill="1" applyBorder="1" applyAlignment="1" applyProtection="1">
      <alignment horizontal="center" vertical="center"/>
      <protection locked="0"/>
    </xf>
    <xf numFmtId="165" fontId="28" fillId="3" borderId="16" xfId="0" applyNumberFormat="1" applyFont="1" applyFill="1" applyBorder="1" applyAlignment="1" applyProtection="1">
      <alignment horizontal="center" vertical="center" wrapText="1"/>
      <protection locked="0"/>
    </xf>
    <xf numFmtId="165" fontId="28" fillId="3" borderId="18" xfId="0" applyNumberFormat="1" applyFont="1" applyFill="1" applyBorder="1" applyAlignment="1" applyProtection="1">
      <alignment horizontal="center" vertical="center" wrapText="1"/>
      <protection locked="0"/>
    </xf>
    <xf numFmtId="165" fontId="28" fillId="3" borderId="0" xfId="0" applyNumberFormat="1" applyFont="1" applyFill="1" applyAlignment="1" applyProtection="1">
      <alignment horizontal="center" vertical="center" wrapText="1"/>
      <protection locked="0"/>
    </xf>
    <xf numFmtId="1" fontId="28" fillId="3" borderId="21" xfId="0" applyNumberFormat="1" applyFont="1" applyFill="1" applyBorder="1" applyAlignment="1" applyProtection="1">
      <alignment horizontal="center" vertical="center"/>
      <protection locked="0"/>
    </xf>
    <xf numFmtId="1" fontId="28" fillId="3" borderId="23" xfId="0" applyNumberFormat="1" applyFont="1" applyFill="1" applyBorder="1" applyAlignment="1" applyProtection="1">
      <alignment horizontal="center" vertical="center"/>
      <protection locked="0"/>
    </xf>
    <xf numFmtId="1" fontId="28" fillId="3" borderId="22" xfId="0" applyNumberFormat="1" applyFont="1" applyFill="1" applyBorder="1" applyAlignment="1" applyProtection="1">
      <alignment horizontal="center" vertical="center"/>
      <protection locked="0"/>
    </xf>
    <xf numFmtId="0" fontId="44" fillId="3" borderId="23" xfId="0" applyFont="1" applyFill="1" applyBorder="1" applyAlignment="1" applyProtection="1">
      <alignment horizontal="left"/>
      <protection locked="0"/>
    </xf>
    <xf numFmtId="0" fontId="44" fillId="3" borderId="21" xfId="0" applyFont="1" applyFill="1" applyBorder="1" applyAlignment="1" applyProtection="1">
      <alignment horizontal="left"/>
      <protection locked="0"/>
    </xf>
    <xf numFmtId="0" fontId="4" fillId="3" borderId="1" xfId="0" applyFont="1" applyFill="1" applyBorder="1" applyAlignment="1" applyProtection="1">
      <alignment horizontal="left" vertical="center"/>
      <protection locked="0"/>
    </xf>
    <xf numFmtId="0" fontId="28" fillId="3" borderId="16" xfId="0" applyFont="1" applyFill="1" applyBorder="1" applyAlignment="1" applyProtection="1">
      <alignment horizontal="left" vertical="center"/>
      <protection locked="0"/>
    </xf>
    <xf numFmtId="0" fontId="4" fillId="0" borderId="0" xfId="0" applyFont="1" applyProtection="1">
      <protection locked="0"/>
    </xf>
    <xf numFmtId="0" fontId="4" fillId="4" borderId="3" xfId="0" applyFont="1" applyFill="1" applyBorder="1" applyAlignment="1" applyProtection="1">
      <alignment horizontal="left" vertical="center" wrapText="1"/>
      <protection locked="0"/>
    </xf>
    <xf numFmtId="0" fontId="4" fillId="0" borderId="2" xfId="0" applyFont="1" applyBorder="1" applyProtection="1">
      <protection locked="0"/>
    </xf>
    <xf numFmtId="0" fontId="4" fillId="0" borderId="4" xfId="0" applyFont="1" applyBorder="1" applyProtection="1">
      <protection locked="0"/>
    </xf>
    <xf numFmtId="0" fontId="4" fillId="3" borderId="3" xfId="0" applyFont="1" applyFill="1" applyBorder="1" applyAlignment="1" applyProtection="1">
      <alignment horizontal="left" vertical="center"/>
      <protection locked="0"/>
    </xf>
    <xf numFmtId="0" fontId="4" fillId="3" borderId="2" xfId="0" applyFont="1" applyFill="1" applyBorder="1" applyAlignment="1" applyProtection="1">
      <alignment horizontal="left" vertical="center"/>
      <protection locked="0"/>
    </xf>
    <xf numFmtId="0" fontId="4" fillId="3" borderId="4" xfId="0" applyFont="1" applyFill="1" applyBorder="1" applyAlignment="1" applyProtection="1">
      <alignment horizontal="left" vertical="center"/>
      <protection locked="0"/>
    </xf>
    <xf numFmtId="0" fontId="4" fillId="3" borderId="23" xfId="0" applyFont="1" applyFill="1" applyBorder="1" applyAlignment="1" applyProtection="1">
      <alignment horizontal="left" vertical="center"/>
      <protection locked="0"/>
    </xf>
    <xf numFmtId="0" fontId="4" fillId="3" borderId="21" xfId="0" applyFont="1" applyFill="1" applyBorder="1" applyAlignment="1" applyProtection="1">
      <alignment horizontal="left" vertical="center"/>
      <protection locked="0"/>
    </xf>
    <xf numFmtId="0" fontId="4" fillId="3" borderId="22" xfId="0" applyFont="1" applyFill="1" applyBorder="1" applyAlignment="1" applyProtection="1">
      <alignment horizontal="left" vertical="center"/>
      <protection locked="0"/>
    </xf>
    <xf numFmtId="0" fontId="4" fillId="3" borderId="19" xfId="0" applyFont="1" applyFill="1" applyBorder="1" applyAlignment="1" applyProtection="1">
      <alignment horizontal="left" vertical="center"/>
      <protection locked="0"/>
    </xf>
    <xf numFmtId="0" fontId="4" fillId="3" borderId="17" xfId="0" applyFont="1" applyFill="1" applyBorder="1" applyAlignment="1" applyProtection="1">
      <alignment horizontal="left" vertical="center"/>
      <protection locked="0"/>
    </xf>
    <xf numFmtId="0" fontId="4" fillId="3" borderId="20" xfId="0" applyFont="1" applyFill="1" applyBorder="1" applyAlignment="1" applyProtection="1">
      <alignment horizontal="left" vertical="center"/>
      <protection locked="0"/>
    </xf>
    <xf numFmtId="0" fontId="26" fillId="4" borderId="0" xfId="0" applyFont="1" applyFill="1" applyAlignment="1" applyProtection="1">
      <alignment horizontal="left" vertical="top" wrapText="1"/>
      <protection locked="0"/>
    </xf>
    <xf numFmtId="165" fontId="28" fillId="3" borderId="17" xfId="0" applyNumberFormat="1" applyFont="1" applyFill="1" applyBorder="1" applyAlignment="1" applyProtection="1">
      <alignment horizontal="center" vertical="center" wrapText="1"/>
      <protection locked="0"/>
    </xf>
    <xf numFmtId="0" fontId="7" fillId="3" borderId="16" xfId="0" applyFont="1" applyFill="1" applyBorder="1" applyAlignment="1" applyProtection="1">
      <alignment horizontal="center" wrapText="1"/>
      <protection locked="0"/>
    </xf>
    <xf numFmtId="0" fontId="7" fillId="3" borderId="0" xfId="0" applyFont="1" applyFill="1" applyAlignment="1" applyProtection="1">
      <alignment horizontal="center" wrapText="1"/>
      <protection locked="0"/>
    </xf>
    <xf numFmtId="0" fontId="7" fillId="3" borderId="19" xfId="0" applyFont="1" applyFill="1" applyBorder="1" applyAlignment="1" applyProtection="1">
      <alignment horizontal="center" wrapText="1"/>
      <protection locked="0"/>
    </xf>
    <xf numFmtId="0" fontId="7" fillId="3" borderId="17" xfId="0" applyFont="1" applyFill="1" applyBorder="1" applyAlignment="1" applyProtection="1">
      <alignment horizontal="center" wrapText="1"/>
      <protection locked="0"/>
    </xf>
    <xf numFmtId="1" fontId="3" fillId="8" borderId="13" xfId="0" applyNumberFormat="1" applyFont="1" applyFill="1" applyBorder="1" applyAlignment="1" applyProtection="1">
      <alignment horizontal="center" vertical="center"/>
      <protection locked="0"/>
    </xf>
    <xf numFmtId="0" fontId="0" fillId="8" borderId="14" xfId="0" applyFill="1" applyBorder="1" applyAlignment="1">
      <alignment horizontal="center" vertical="center"/>
    </xf>
    <xf numFmtId="0" fontId="4" fillId="4" borderId="0" xfId="0" applyFont="1" applyFill="1" applyAlignment="1">
      <alignment horizontal="center" vertical="center" wrapText="1"/>
    </xf>
    <xf numFmtId="165" fontId="4" fillId="4" borderId="0" xfId="0" applyNumberFormat="1" applyFont="1" applyFill="1" applyAlignment="1">
      <alignment horizontal="center" vertical="center"/>
    </xf>
    <xf numFmtId="0" fontId="4" fillId="6" borderId="0" xfId="0" applyFont="1" applyFill="1" applyAlignment="1">
      <alignment horizontal="center" vertical="center"/>
    </xf>
    <xf numFmtId="0" fontId="4" fillId="3" borderId="13" xfId="0" applyFont="1" applyFill="1" applyBorder="1" applyAlignment="1" applyProtection="1">
      <alignment horizontal="center" vertical="center"/>
      <protection locked="0"/>
    </xf>
    <xf numFmtId="0" fontId="4" fillId="3" borderId="14" xfId="0" applyFont="1" applyFill="1" applyBorder="1" applyAlignment="1" applyProtection="1">
      <alignment horizontal="center" vertical="center"/>
      <protection locked="0"/>
    </xf>
    <xf numFmtId="0" fontId="4" fillId="3" borderId="3" xfId="0" applyFont="1" applyFill="1" applyBorder="1" applyAlignment="1" applyProtection="1">
      <alignment horizontal="left" vertical="center" wrapText="1"/>
      <protection locked="0"/>
    </xf>
    <xf numFmtId="0" fontId="4" fillId="3" borderId="2" xfId="0" applyFont="1" applyFill="1" applyBorder="1" applyAlignment="1" applyProtection="1">
      <alignment horizontal="left" vertical="center" wrapText="1"/>
      <protection locked="0"/>
    </xf>
    <xf numFmtId="0" fontId="4" fillId="3" borderId="4"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left" vertical="center" wrapText="1"/>
      <protection locked="0"/>
    </xf>
    <xf numFmtId="0" fontId="26" fillId="3" borderId="3" xfId="0" applyFont="1" applyFill="1" applyBorder="1" applyAlignment="1" applyProtection="1">
      <alignment horizontal="center" vertical="center"/>
      <protection locked="0"/>
    </xf>
    <xf numFmtId="0" fontId="26" fillId="3" borderId="2" xfId="0" applyFont="1" applyFill="1" applyBorder="1" applyAlignment="1" applyProtection="1">
      <alignment horizontal="center" vertical="center"/>
      <protection locked="0"/>
    </xf>
    <xf numFmtId="0" fontId="26" fillId="3" borderId="4" xfId="0" applyFont="1" applyFill="1" applyBorder="1" applyAlignment="1" applyProtection="1">
      <alignment horizontal="center" vertical="center"/>
      <protection locked="0"/>
    </xf>
    <xf numFmtId="0" fontId="4" fillId="3" borderId="13" xfId="0" applyFont="1" applyFill="1" applyBorder="1" applyAlignment="1" applyProtection="1">
      <alignment horizontal="center" vertical="center" wrapText="1"/>
      <protection locked="0"/>
    </xf>
    <xf numFmtId="0" fontId="4" fillId="3" borderId="14" xfId="0" applyFont="1" applyFill="1" applyBorder="1" applyAlignment="1" applyProtection="1">
      <alignment horizontal="center" vertical="center" wrapText="1"/>
      <protection locked="0"/>
    </xf>
    <xf numFmtId="165" fontId="28" fillId="3" borderId="3" xfId="0" applyNumberFormat="1" applyFont="1" applyFill="1" applyBorder="1" applyAlignment="1" applyProtection="1">
      <alignment horizontal="center" vertical="center" wrapText="1"/>
      <protection locked="0"/>
    </xf>
    <xf numFmtId="165" fontId="28" fillId="3" borderId="4" xfId="0" applyNumberFormat="1" applyFont="1" applyFill="1" applyBorder="1" applyAlignment="1" applyProtection="1">
      <alignment horizontal="center" vertical="center" wrapText="1"/>
      <protection locked="0"/>
    </xf>
    <xf numFmtId="165" fontId="28" fillId="3" borderId="23" xfId="5" applyNumberFormat="1" applyFont="1" applyFill="1" applyBorder="1" applyAlignment="1" applyProtection="1">
      <alignment horizontal="center" vertical="center"/>
      <protection locked="0"/>
    </xf>
    <xf numFmtId="165" fontId="28" fillId="3" borderId="22" xfId="5" applyNumberFormat="1" applyFont="1" applyFill="1" applyBorder="1" applyAlignment="1" applyProtection="1">
      <alignment horizontal="center" vertical="center"/>
      <protection locked="0"/>
    </xf>
    <xf numFmtId="9" fontId="28" fillId="3" borderId="19" xfId="5" applyFont="1" applyFill="1" applyBorder="1" applyAlignment="1" applyProtection="1">
      <alignment horizontal="center" vertical="center"/>
      <protection locked="0"/>
    </xf>
    <xf numFmtId="9" fontId="28" fillId="3" borderId="20" xfId="5" applyFont="1" applyFill="1" applyBorder="1" applyAlignment="1" applyProtection="1">
      <alignment horizontal="center" vertical="center"/>
      <protection locked="0"/>
    </xf>
    <xf numFmtId="49" fontId="3" fillId="4" borderId="0" xfId="0" applyNumberFormat="1" applyFont="1" applyFill="1" applyAlignment="1">
      <alignment horizontal="center" vertical="center" wrapText="1"/>
    </xf>
    <xf numFmtId="9" fontId="28" fillId="3" borderId="16" xfId="5" applyFont="1" applyFill="1" applyBorder="1" applyAlignment="1" applyProtection="1">
      <alignment horizontal="center" vertical="center"/>
      <protection locked="0"/>
    </xf>
    <xf numFmtId="9" fontId="28" fillId="3" borderId="18" xfId="5" applyFont="1" applyFill="1" applyBorder="1" applyAlignment="1" applyProtection="1">
      <alignment horizontal="center" vertical="center"/>
      <protection locked="0"/>
    </xf>
    <xf numFmtId="165" fontId="28" fillId="3" borderId="16" xfId="5" applyNumberFormat="1" applyFont="1" applyFill="1" applyBorder="1" applyAlignment="1" applyProtection="1">
      <alignment horizontal="center" vertical="center"/>
      <protection locked="0"/>
    </xf>
    <xf numFmtId="165" fontId="28" fillId="3" borderId="18" xfId="5" applyNumberFormat="1" applyFont="1" applyFill="1" applyBorder="1" applyAlignment="1" applyProtection="1">
      <alignment horizontal="center" vertical="center"/>
      <protection locked="0"/>
    </xf>
    <xf numFmtId="0" fontId="24" fillId="0" borderId="16" xfId="0" applyFont="1" applyBorder="1" applyAlignment="1" applyProtection="1">
      <alignment horizontal="left" vertical="center"/>
      <protection locked="0"/>
    </xf>
    <xf numFmtId="0" fontId="24" fillId="0" borderId="0" xfId="0" applyFont="1" applyAlignment="1" applyProtection="1">
      <alignment horizontal="left" vertical="center"/>
      <protection locked="0"/>
    </xf>
    <xf numFmtId="0" fontId="24" fillId="0" borderId="18" xfId="0" applyFont="1" applyBorder="1" applyAlignment="1" applyProtection="1">
      <alignment horizontal="left" vertical="center"/>
      <protection locked="0"/>
    </xf>
    <xf numFmtId="175" fontId="9" fillId="3" borderId="13" xfId="0" applyNumberFormat="1" applyFont="1" applyFill="1" applyBorder="1" applyAlignment="1">
      <alignment horizontal="center" vertical="center"/>
    </xf>
    <xf numFmtId="175" fontId="9" fillId="3" borderId="15" xfId="0" applyNumberFormat="1" applyFont="1" applyFill="1" applyBorder="1" applyAlignment="1">
      <alignment horizontal="center" vertical="center"/>
    </xf>
    <xf numFmtId="175" fontId="9" fillId="3" borderId="14" xfId="0" applyNumberFormat="1" applyFont="1" applyFill="1" applyBorder="1" applyAlignment="1">
      <alignment horizontal="center" vertical="center"/>
    </xf>
    <xf numFmtId="176" fontId="31" fillId="3" borderId="13" xfId="0" applyNumberFormat="1" applyFont="1" applyFill="1" applyBorder="1" applyAlignment="1">
      <alignment horizontal="center" vertical="center"/>
    </xf>
    <xf numFmtId="176" fontId="31" fillId="3" borderId="15" xfId="0" applyNumberFormat="1" applyFont="1" applyFill="1" applyBorder="1" applyAlignment="1">
      <alignment horizontal="center" vertical="center"/>
    </xf>
    <xf numFmtId="176" fontId="31" fillId="3" borderId="14" xfId="0" applyNumberFormat="1" applyFont="1" applyFill="1" applyBorder="1" applyAlignment="1">
      <alignment horizontal="center" vertical="center"/>
    </xf>
    <xf numFmtId="0" fontId="28" fillId="3" borderId="16" xfId="0" applyFont="1" applyFill="1" applyBorder="1" applyAlignment="1" applyProtection="1">
      <alignment horizontal="left" vertical="center" wrapText="1"/>
      <protection locked="0"/>
    </xf>
    <xf numFmtId="0" fontId="28" fillId="3" borderId="0" xfId="0" applyFont="1" applyFill="1" applyAlignment="1" applyProtection="1">
      <alignment horizontal="left" vertical="center" wrapText="1"/>
      <protection locked="0"/>
    </xf>
    <xf numFmtId="0" fontId="9" fillId="3" borderId="1" xfId="0" applyFont="1" applyFill="1" applyBorder="1" applyAlignment="1" applyProtection="1">
      <alignment horizontal="center" vertical="center"/>
      <protection locked="0"/>
    </xf>
    <xf numFmtId="0" fontId="3" fillId="3" borderId="13" xfId="0" applyFont="1" applyFill="1" applyBorder="1" applyAlignment="1" applyProtection="1">
      <alignment horizontal="center" vertical="center" wrapText="1"/>
      <protection locked="0"/>
    </xf>
    <xf numFmtId="0" fontId="3" fillId="3" borderId="14" xfId="0" applyFont="1" applyFill="1" applyBorder="1" applyAlignment="1" applyProtection="1">
      <alignment horizontal="center" vertical="center" wrapText="1"/>
      <protection locked="0"/>
    </xf>
    <xf numFmtId="0" fontId="4" fillId="0" borderId="0" xfId="0" applyFont="1" applyAlignment="1">
      <alignment horizontal="left" vertical="top" wrapText="1"/>
    </xf>
    <xf numFmtId="0" fontId="0" fillId="0" borderId="0" xfId="0" applyAlignment="1">
      <alignment horizontal="left" vertical="top" wrapText="1"/>
    </xf>
    <xf numFmtId="0" fontId="25" fillId="0" borderId="0" xfId="0" applyFont="1" applyAlignment="1">
      <alignment horizontal="left" vertical="center"/>
    </xf>
    <xf numFmtId="0" fontId="1" fillId="0" borderId="0" xfId="0" applyFont="1" applyAlignment="1">
      <alignment horizontal="left" vertical="top" wrapText="1"/>
    </xf>
    <xf numFmtId="0" fontId="23" fillId="0" borderId="0" xfId="0" applyFont="1" applyAlignment="1">
      <alignment horizontal="center" vertical="center" wrapText="1"/>
    </xf>
    <xf numFmtId="0" fontId="1" fillId="0" borderId="0" xfId="0" applyFont="1" applyAlignment="1">
      <alignment horizontal="left"/>
    </xf>
    <xf numFmtId="0" fontId="1" fillId="0" borderId="0" xfId="0" applyFont="1" applyAlignment="1">
      <alignment horizontal="left" vertical="center" wrapText="1"/>
    </xf>
    <xf numFmtId="0" fontId="0" fillId="0" borderId="0" xfId="0"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3" xfId="0" applyBorder="1" applyAlignment="1">
      <alignment horizontal="left" vertical="center"/>
    </xf>
    <xf numFmtId="0" fontId="0" fillId="0" borderId="14" xfId="0" applyBorder="1" applyAlignment="1">
      <alignment horizontal="left" vertical="center"/>
    </xf>
    <xf numFmtId="0" fontId="0" fillId="10" borderId="0" xfId="0" applyFill="1" applyAlignment="1">
      <alignment wrapText="1"/>
    </xf>
    <xf numFmtId="0" fontId="0" fillId="5" borderId="13" xfId="0" applyFill="1" applyBorder="1" applyAlignment="1">
      <alignment horizontal="left" vertical="center" wrapText="1"/>
    </xf>
    <xf numFmtId="0" fontId="0" fillId="5" borderId="14" xfId="0" applyFill="1" applyBorder="1" applyAlignment="1">
      <alignment horizontal="left" vertical="center" wrapText="1"/>
    </xf>
    <xf numFmtId="0" fontId="0" fillId="2" borderId="1" xfId="0" applyFill="1" applyBorder="1" applyAlignment="1">
      <alignment horizontal="left" vertical="center" wrapText="1"/>
    </xf>
    <xf numFmtId="0" fontId="11" fillId="0" borderId="7" xfId="0" applyFont="1" applyBorder="1" applyAlignment="1">
      <alignment horizontal="left" vertical="center" wrapText="1"/>
    </xf>
    <xf numFmtId="0" fontId="11" fillId="0" borderId="12" xfId="0" applyFont="1" applyBorder="1" applyAlignment="1">
      <alignment horizontal="left" vertical="center" wrapText="1"/>
    </xf>
    <xf numFmtId="0" fontId="9" fillId="0" borderId="7" xfId="0" applyFont="1" applyBorder="1" applyAlignment="1">
      <alignment wrapText="1"/>
    </xf>
    <xf numFmtId="0" fontId="9" fillId="0" borderId="24" xfId="0" applyFont="1" applyBorder="1" applyAlignment="1">
      <alignment wrapText="1"/>
    </xf>
    <xf numFmtId="0" fontId="9" fillId="0" borderId="12" xfId="0" applyFont="1" applyBorder="1" applyAlignment="1">
      <alignment wrapText="1"/>
    </xf>
    <xf numFmtId="0" fontId="8" fillId="0" borderId="7" xfId="0" applyFont="1" applyBorder="1" applyAlignment="1">
      <alignment horizontal="center" vertical="center" wrapText="1"/>
    </xf>
    <xf numFmtId="0" fontId="8" fillId="0" borderId="12" xfId="0" applyFont="1" applyBorder="1" applyAlignment="1">
      <alignment horizontal="center" vertical="center" wrapText="1"/>
    </xf>
    <xf numFmtId="0" fontId="15" fillId="0" borderId="7" xfId="0" applyFont="1" applyBorder="1" applyAlignment="1">
      <alignment horizontal="center" wrapText="1"/>
    </xf>
    <xf numFmtId="0" fontId="15" fillId="0" borderId="12" xfId="0" applyFont="1" applyBorder="1" applyAlignment="1">
      <alignment horizontal="center" wrapText="1"/>
    </xf>
    <xf numFmtId="0" fontId="12" fillId="0" borderId="9" xfId="0" applyFont="1" applyBorder="1" applyAlignment="1">
      <alignment vertical="center" wrapText="1"/>
    </xf>
    <xf numFmtId="0" fontId="12" fillId="0" borderId="25" xfId="0" applyFont="1" applyBorder="1" applyAlignment="1">
      <alignment vertical="center" wrapText="1"/>
    </xf>
    <xf numFmtId="0" fontId="12" fillId="0" borderId="26" xfId="0" applyFont="1" applyBorder="1" applyAlignment="1">
      <alignment vertical="center" wrapText="1"/>
    </xf>
    <xf numFmtId="0" fontId="12" fillId="0" borderId="10" xfId="0" applyFont="1" applyBorder="1" applyAlignment="1">
      <alignment vertical="center" wrapText="1"/>
    </xf>
    <xf numFmtId="0" fontId="12" fillId="0" borderId="27" xfId="0" applyFont="1" applyBorder="1" applyAlignment="1">
      <alignment vertical="center" wrapText="1"/>
    </xf>
    <xf numFmtId="0" fontId="12" fillId="0" borderId="5" xfId="0" applyFont="1" applyBorder="1" applyAlignment="1">
      <alignment vertical="center" wrapText="1"/>
    </xf>
    <xf numFmtId="0" fontId="13" fillId="0" borderId="7" xfId="0" applyFont="1" applyBorder="1" applyAlignment="1">
      <alignment horizontal="center" wrapText="1"/>
    </xf>
    <xf numFmtId="0" fontId="13" fillId="0" borderId="12" xfId="0" applyFont="1" applyBorder="1" applyAlignment="1">
      <alignment horizontal="center" wrapText="1"/>
    </xf>
    <xf numFmtId="0" fontId="16" fillId="0" borderId="7" xfId="0" quotePrefix="1" applyFont="1" applyBorder="1" applyAlignment="1">
      <alignment horizontal="center" wrapText="1"/>
    </xf>
    <xf numFmtId="0" fontId="16" fillId="0" borderId="12" xfId="0" applyFont="1" applyBorder="1" applyAlignment="1">
      <alignment horizontal="center" wrapText="1"/>
    </xf>
    <xf numFmtId="0" fontId="16" fillId="0" borderId="7" xfId="0" applyFont="1" applyBorder="1" applyAlignment="1">
      <alignment horizontal="center" wrapText="1"/>
    </xf>
    <xf numFmtId="0" fontId="18" fillId="0" borderId="7" xfId="0" applyFont="1" applyBorder="1" applyAlignment="1">
      <alignment horizontal="left" vertical="center" wrapText="1"/>
    </xf>
    <xf numFmtId="0" fontId="18" fillId="0" borderId="12" xfId="0" applyFont="1" applyBorder="1" applyAlignment="1">
      <alignment horizontal="left" vertical="center" wrapText="1"/>
    </xf>
    <xf numFmtId="0" fontId="14" fillId="0" borderId="7" xfId="0" applyFont="1" applyBorder="1" applyAlignment="1">
      <alignment horizontal="center" wrapText="1"/>
    </xf>
    <xf numFmtId="0" fontId="14" fillId="0" borderId="12" xfId="0" applyFont="1" applyBorder="1" applyAlignment="1">
      <alignment horizontal="center" wrapText="1"/>
    </xf>
    <xf numFmtId="0" fontId="15" fillId="0" borderId="11" xfId="0" applyFont="1" applyBorder="1" applyAlignment="1">
      <alignment horizontal="center" wrapText="1"/>
    </xf>
    <xf numFmtId="0" fontId="11" fillId="0" borderId="11" xfId="0" applyFont="1" applyBorder="1" applyAlignment="1">
      <alignment horizontal="left" vertical="center" wrapText="1"/>
    </xf>
    <xf numFmtId="0" fontId="8" fillId="0" borderId="0" xfId="0" applyFont="1" applyAlignment="1">
      <alignment horizontal="left" vertical="top" wrapText="1"/>
    </xf>
    <xf numFmtId="0" fontId="20" fillId="0" borderId="10" xfId="0" applyFont="1" applyBorder="1" applyAlignment="1">
      <alignment horizontal="right" wrapText="1"/>
    </xf>
    <xf numFmtId="0" fontId="20" fillId="0" borderId="5" xfId="0" applyFont="1" applyBorder="1" applyAlignment="1">
      <alignment horizontal="right" wrapText="1"/>
    </xf>
    <xf numFmtId="0" fontId="19" fillId="0" borderId="10" xfId="0" applyFont="1" applyBorder="1" applyAlignment="1">
      <alignment wrapText="1"/>
    </xf>
    <xf numFmtId="0" fontId="19" fillId="0" borderId="5" xfId="0" applyFont="1" applyBorder="1" applyAlignment="1">
      <alignment wrapText="1"/>
    </xf>
    <xf numFmtId="0" fontId="20" fillId="0" borderId="11" xfId="0" applyFont="1" applyBorder="1" applyAlignment="1">
      <alignment horizontal="right" wrapText="1"/>
    </xf>
    <xf numFmtId="0" fontId="19" fillId="0" borderId="11" xfId="0" applyFont="1" applyBorder="1" applyAlignment="1">
      <alignment wrapText="1"/>
    </xf>
    <xf numFmtId="0" fontId="8" fillId="0" borderId="28" xfId="0" applyFont="1" applyBorder="1" applyAlignment="1">
      <alignment horizontal="center" vertical="center" wrapText="1"/>
    </xf>
    <xf numFmtId="0" fontId="8" fillId="0" borderId="8" xfId="0" applyFont="1" applyBorder="1" applyAlignment="1">
      <alignment horizontal="center" vertical="center" wrapText="1"/>
    </xf>
    <xf numFmtId="0" fontId="9" fillId="0" borderId="9" xfId="0" applyFont="1" applyBorder="1" applyAlignment="1">
      <alignment horizontal="left" vertical="center" wrapText="1"/>
    </xf>
    <xf numFmtId="0" fontId="9" fillId="0" borderId="25" xfId="0" applyFont="1" applyBorder="1" applyAlignment="1">
      <alignment horizontal="left" vertical="center" wrapText="1"/>
    </xf>
    <xf numFmtId="0" fontId="9" fillId="0" borderId="26" xfId="0" applyFont="1" applyBorder="1" applyAlignment="1">
      <alignment horizontal="left" vertical="center" wrapText="1"/>
    </xf>
    <xf numFmtId="0" fontId="9" fillId="0" borderId="10" xfId="0" applyFont="1" applyBorder="1" applyAlignment="1">
      <alignment horizontal="left" vertical="center" wrapText="1"/>
    </xf>
    <xf numFmtId="0" fontId="9" fillId="0" borderId="27" xfId="0" applyFont="1" applyBorder="1" applyAlignment="1">
      <alignment horizontal="left" vertical="center" wrapText="1"/>
    </xf>
    <xf numFmtId="0" fontId="9" fillId="0" borderId="5" xfId="0" applyFont="1" applyBorder="1" applyAlignment="1">
      <alignment horizontal="left" vertical="center" wrapText="1"/>
    </xf>
    <xf numFmtId="0" fontId="8" fillId="0" borderId="28" xfId="0" applyFont="1" applyBorder="1" applyAlignment="1">
      <alignment horizontal="left" vertical="center" wrapText="1"/>
    </xf>
    <xf numFmtId="0" fontId="8" fillId="0" borderId="8" xfId="0" applyFont="1" applyBorder="1" applyAlignment="1">
      <alignment horizontal="left" vertical="center" wrapText="1"/>
    </xf>
    <xf numFmtId="0" fontId="11" fillId="0" borderId="9" xfId="0" applyFont="1" applyBorder="1" applyAlignment="1">
      <alignment horizontal="left" vertical="center" wrapText="1"/>
    </xf>
    <xf numFmtId="0" fontId="11" fillId="0" borderId="26" xfId="0" applyFont="1" applyBorder="1" applyAlignment="1">
      <alignment horizontal="left" vertical="center" wrapText="1"/>
    </xf>
    <xf numFmtId="0" fontId="11" fillId="0" borderId="10" xfId="0" applyFont="1" applyBorder="1" applyAlignment="1">
      <alignment horizontal="left" vertical="center" wrapText="1"/>
    </xf>
    <xf numFmtId="0" fontId="11" fillId="0" borderId="5" xfId="0" applyFont="1" applyBorder="1" applyAlignment="1">
      <alignment horizontal="left" vertical="center" wrapText="1"/>
    </xf>
    <xf numFmtId="0" fontId="8" fillId="0" borderId="28" xfId="0" applyFont="1" applyBorder="1" applyAlignment="1">
      <alignment horizontal="center" wrapText="1"/>
    </xf>
    <xf numFmtId="0" fontId="8" fillId="0" borderId="8" xfId="0" applyFont="1" applyBorder="1" applyAlignment="1">
      <alignment horizontal="center" wrapText="1"/>
    </xf>
    <xf numFmtId="0" fontId="16" fillId="0" borderId="28" xfId="0" quotePrefix="1" applyFont="1" applyBorder="1" applyAlignment="1">
      <alignment horizontal="center" vertical="center" wrapText="1"/>
    </xf>
    <xf numFmtId="0" fontId="16" fillId="0" borderId="8" xfId="0" applyFont="1" applyBorder="1" applyAlignment="1">
      <alignment horizontal="center" vertical="center" wrapText="1"/>
    </xf>
    <xf numFmtId="0" fontId="15" fillId="0" borderId="28" xfId="0" applyFont="1" applyBorder="1" applyAlignment="1">
      <alignment horizontal="center" wrapText="1"/>
    </xf>
    <xf numFmtId="0" fontId="15" fillId="0" borderId="8" xfId="0" applyFont="1" applyBorder="1" applyAlignment="1">
      <alignment horizontal="center" wrapText="1"/>
    </xf>
    <xf numFmtId="0" fontId="11" fillId="0" borderId="11" xfId="0" applyFont="1" applyBorder="1" applyAlignment="1">
      <alignment wrapText="1"/>
    </xf>
    <xf numFmtId="0" fontId="11" fillId="0" borderId="11" xfId="0" applyFont="1" applyBorder="1" applyAlignment="1">
      <alignment horizontal="left" wrapText="1"/>
    </xf>
    <xf numFmtId="0" fontId="0" fillId="0" borderId="11" xfId="0" applyBorder="1" applyAlignment="1">
      <alignment horizontal="center"/>
    </xf>
    <xf numFmtId="0" fontId="12" fillId="0" borderId="9"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1" xfId="0" applyFont="1" applyBorder="1" applyAlignment="1">
      <alignment wrapText="1"/>
    </xf>
    <xf numFmtId="0" fontId="13" fillId="0" borderId="11" xfId="0" applyFont="1" applyBorder="1" applyAlignment="1">
      <alignment horizontal="center" wrapText="1"/>
    </xf>
    <xf numFmtId="0" fontId="2" fillId="0" borderId="1" xfId="0" applyFont="1" applyBorder="1" applyAlignment="1">
      <alignment horizontal="center"/>
    </xf>
    <xf numFmtId="0" fontId="0" fillId="0" borderId="1" xfId="0" applyBorder="1" applyAlignment="1">
      <alignment horizontal="center"/>
    </xf>
    <xf numFmtId="173" fontId="0" fillId="0" borderId="1" xfId="0" applyNumberFormat="1" applyBorder="1" applyAlignment="1">
      <alignment horizontal="center"/>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173" fontId="0" fillId="0" borderId="3" xfId="0" applyNumberFormat="1" applyBorder="1" applyAlignment="1">
      <alignment horizontal="center"/>
    </xf>
    <xf numFmtId="173" fontId="0" fillId="0" borderId="4" xfId="0" applyNumberFormat="1" applyBorder="1" applyAlignment="1">
      <alignment horizontal="center"/>
    </xf>
  </cellXfs>
  <cellStyles count="6">
    <cellStyle name="Comma" xfId="1" builtinId="3"/>
    <cellStyle name="Currency" xfId="2" builtinId="4"/>
    <cellStyle name="Hyperlink" xfId="3" builtinId="8"/>
    <cellStyle name="Normal" xfId="0" builtinId="0"/>
    <cellStyle name="Normal 3" xfId="4" xr:uid="{D73BE31D-E485-4A42-B515-69AC7A13E0E2}"/>
    <cellStyle name="Percent" xfId="5" builtinId="5"/>
  </cellStyles>
  <dxfs count="0"/>
  <tableStyles count="1" defaultTableStyle="TableStyleMedium9" defaultPivotStyle="PivotStyleLight16">
    <tableStyle name="Invisible" pivot="0" table="0" count="0" xr9:uid="{ABE41F0D-C327-4049-8FA9-39C343534218}"/>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Drop" dropLines="19" dropStyle="combo" dx="22" fmlaLink="B33" fmlaRange="$B$70:$B$87" noThreeD="1" sel="1" val="0"/>
</file>

<file path=xl/ctrlProps/ctrlProp2.xml><?xml version="1.0" encoding="utf-8"?>
<formControlPr xmlns="http://schemas.microsoft.com/office/spreadsheetml/2009/9/main" objectType="Drop" dropLines="19" dropStyle="combo" dx="22" fmlaLink="$B$36" fmlaRange="$B$70:$B$87" noThreeD="1" sel="1" val="0"/>
</file>

<file path=xl/ctrlProps/ctrlProp3.xml><?xml version="1.0" encoding="utf-8"?>
<formControlPr xmlns="http://schemas.microsoft.com/office/spreadsheetml/2009/9/main" objectType="Drop" dropLines="19" dropStyle="combo" dx="22" fmlaLink="B39" fmlaRange="$B$70:$B$87" noThreeD="1" sel="1" val="0"/>
</file>

<file path=xl/ctrlProps/ctrlProp4.xml><?xml version="1.0" encoding="utf-8"?>
<formControlPr xmlns="http://schemas.microsoft.com/office/spreadsheetml/2009/9/main" objectType="Drop" dropLines="19" dropStyle="combo" dx="22" fmlaLink="B42" fmlaRange="$B$70:$B$87" noThreeD="1" sel="1" val="0"/>
</file>

<file path=xl/ctrlProps/ctrlProp5.xml><?xml version="1.0" encoding="utf-8"?>
<formControlPr xmlns="http://schemas.microsoft.com/office/spreadsheetml/2009/9/main" objectType="Drop" dropLines="19" dropStyle="combo" dx="22" fmlaLink="$D$8" fmlaRange="BCR!$J$69:$J$147" noThreeD="1" sel="1" val="0"/>
</file>

<file path=xl/ctrlProps/ctrlProp6.xml><?xml version="1.0" encoding="utf-8"?>
<formControlPr xmlns="http://schemas.microsoft.com/office/spreadsheetml/2009/9/main" objectType="Drop" dropLines="4" dropStyle="combo" dx="22" fmlaLink="$D$9" fmlaRange="$U$69:$U$72" noThreeD="1" sel="1" val="0"/>
</file>

<file path=xl/ctrlProps/ctrlProp7.xml><?xml version="1.0" encoding="utf-8"?>
<formControlPr xmlns="http://schemas.microsoft.com/office/spreadsheetml/2009/9/main" objectType="Drop" dropStyle="combo" dx="22" fmlaLink="$E$16" fmlaRange="$M$69:$M$78" noThreeD="1" sel="1" val="0"/>
</file>

<file path=xl/ctrlProps/ctrlProp8.xml><?xml version="1.0" encoding="utf-8"?>
<formControlPr xmlns="http://schemas.microsoft.com/office/spreadsheetml/2009/9/main" objectType="Drop" dropLines="30" dropStyle="combo" dx="22" fmlaLink="B21" fmlaRange="$W$74:$W$147" noThreeD="1" sel="1" val="41"/>
</file>

<file path=xl/ctrlProps/ctrlProp9.xml><?xml version="1.0" encoding="utf-8"?>
<formControlPr xmlns="http://schemas.microsoft.com/office/spreadsheetml/2009/9/main" objectType="Drop" dropLines="30" dropStyle="combo" dx="22" fmlaLink="B22" fmlaRange="$W$74:$W$147" noThreeD="1" sel="1" val="0"/>
</file>

<file path=xl/ctrlProps/ctrlProp10.xml><?xml version="1.0" encoding="utf-8"?>
<formControlPr xmlns="http://schemas.microsoft.com/office/spreadsheetml/2009/9/main" objectType="Drop" dropLines="30" dropStyle="combo" dx="22" fmlaLink="B23" fmlaRange="$W$74:$W$147" noThreeD="1" sel="1" val="0"/>
</file>

<file path=xl/ctrlProps/ctrlProp11.xml><?xml version="1.0" encoding="utf-8"?>
<formControlPr xmlns="http://schemas.microsoft.com/office/spreadsheetml/2009/9/main" objectType="Drop" dropLines="20" dropStyle="combo" dx="22" fmlaLink="B24" fmlaRange="$W$74:$W$147" noThreeD="1" sel="1" val="0"/>
</file>

<file path=xl/ctrlProps/ctrlProp12.xml><?xml version="1.0" encoding="utf-8"?>
<formControlPr xmlns="http://schemas.microsoft.com/office/spreadsheetml/2009/9/main" objectType="Drop" dropLines="3" dropStyle="combo" dx="22" fmlaLink="$E$11" fmlaRange="$H$69:$H$71" noThreeD="1" sel="1" val="0"/>
</file>

<file path=xl/ctrlProps/ctrlProp13.xml><?xml version="1.0" encoding="utf-8"?>
<formControlPr xmlns="http://schemas.microsoft.com/office/spreadsheetml/2009/9/main" objectType="Drop" dropLines="3" dropStyle="combo" dx="22" fmlaLink="$E$12" fmlaRange="$H$75:$H$77" noThreeD="1" sel="1" val="0"/>
</file>

<file path=xl/ctrlProps/ctrlProp14.xml><?xml version="1.0" encoding="utf-8"?>
<formControlPr xmlns="http://schemas.microsoft.com/office/spreadsheetml/2009/9/main" objectType="Drop" dropLines="20" dropStyle="combo" dx="22" fmlaLink="$G$29" fmlaRange="$W$74:$W$156" noThreeD="1" sel="1" val="61"/>
</file>

<file path=xl/ctrlProps/ctrlProp15.xml><?xml version="1.0" encoding="utf-8"?>
<formControlPr xmlns="http://schemas.microsoft.com/office/spreadsheetml/2009/9/main" objectType="Drop" dropLines="20" dropStyle="combo" dx="22" fmlaLink="$I$29" fmlaRange="$W$74:$W$156" noThreeD="1" sel="1" val="0"/>
</file>

<file path=xl/ctrlProps/ctrlProp16.xml><?xml version="1.0" encoding="utf-8"?>
<formControlPr xmlns="http://schemas.microsoft.com/office/spreadsheetml/2009/9/main" objectType="Drop" dropLines="20" dropStyle="combo" dx="22" fmlaLink="$K$29" fmlaRange="$W$74:$W$156" noThreeD="1" sel="1" val="0"/>
</file>

<file path=xl/ctrlProps/ctrlProp17.xml><?xml version="1.0" encoding="utf-8"?>
<formControlPr xmlns="http://schemas.microsoft.com/office/spreadsheetml/2009/9/main" objectType="Drop" dropLines="20" dropStyle="combo" dx="22" fmlaLink="$M$29" fmlaRange="$W$74:$W$156" noThreeD="1" sel="1" val="0"/>
</file>

<file path=xl/ctrlProps/ctrlProp18.xml><?xml version="1.0" encoding="utf-8"?>
<formControlPr xmlns="http://schemas.microsoft.com/office/spreadsheetml/2009/9/main" objectType="Drop" dropLines="20" dropStyle="combo" dx="22" fmlaLink="$G$32" fmlaRange="$W$74:$W$147" noThreeD="1" sel="1" val="30"/>
</file>

<file path=xl/ctrlProps/ctrlProp19.xml><?xml version="1.0" encoding="utf-8"?>
<formControlPr xmlns="http://schemas.microsoft.com/office/spreadsheetml/2009/9/main" objectType="Drop" dropLines="20" dropStyle="combo" dx="22" fmlaLink="$I$32" fmlaRange="$W$74:$W$147" noThreeD="1" sel="1" val="27"/>
</file>

<file path=xl/ctrlProps/ctrlProp20.xml><?xml version="1.0" encoding="utf-8"?>
<formControlPr xmlns="http://schemas.microsoft.com/office/spreadsheetml/2009/9/main" objectType="Drop" dropLines="20" dropStyle="combo" dx="22" fmlaLink="$K$32" fmlaRange="$W$74:$W$156" noThreeD="1" sel="1" val="25"/>
</file>

<file path=xl/ctrlProps/ctrlProp21.xml><?xml version="1.0" encoding="utf-8"?>
<formControlPr xmlns="http://schemas.microsoft.com/office/spreadsheetml/2009/9/main" objectType="Drop" dropLines="20" dropStyle="combo" dx="22" fmlaLink="$M$32" fmlaRange="$W$74:$W$147" noThreeD="1" sel="1" val="51"/>
</file>

<file path=xl/ctrlProps/ctrlProp22.xml><?xml version="1.0" encoding="utf-8"?>
<formControlPr xmlns="http://schemas.microsoft.com/office/spreadsheetml/2009/9/main" objectType="Drop" dropLines="20" dropStyle="combo" dx="22" fmlaLink="$G$35" fmlaRange="$W$74:$W$147" noThreeD="1" sel="1" val="0"/>
</file>

<file path=xl/ctrlProps/ctrlProp23.xml><?xml version="1.0" encoding="utf-8"?>
<formControlPr xmlns="http://schemas.microsoft.com/office/spreadsheetml/2009/9/main" objectType="Drop" dropLines="20" dropStyle="combo" dx="22" fmlaLink="$I$35" fmlaRange="$W$74:$W$147" noThreeD="1" sel="1" val="0"/>
</file>

<file path=xl/ctrlProps/ctrlProp24.xml><?xml version="1.0" encoding="utf-8"?>
<formControlPr xmlns="http://schemas.microsoft.com/office/spreadsheetml/2009/9/main" objectType="Drop" dropLines="20" dropStyle="combo" dx="22" fmlaLink="$K$35" fmlaRange="$W$74:$W$147" noThreeD="1" sel="1" val="0"/>
</file>

<file path=xl/ctrlProps/ctrlProp25.xml><?xml version="1.0" encoding="utf-8"?>
<formControlPr xmlns="http://schemas.microsoft.com/office/spreadsheetml/2009/9/main" objectType="Drop" dropLines="20" dropStyle="combo" dx="22" fmlaLink="$M$35" fmlaRange="$W$74:$W$147" noThreeD="1" sel="1" val="0"/>
</file>

<file path=xl/ctrlProps/ctrlProp26.xml><?xml version="1.0" encoding="utf-8"?>
<formControlPr xmlns="http://schemas.microsoft.com/office/spreadsheetml/2009/9/main" objectType="Drop" dropLines="20" dropStyle="combo" dx="22" fmlaLink="$G$38" fmlaRange="$W$74:$W$147" noThreeD="1" sel="1" val="0"/>
</file>

<file path=xl/ctrlProps/ctrlProp27.xml><?xml version="1.0" encoding="utf-8"?>
<formControlPr xmlns="http://schemas.microsoft.com/office/spreadsheetml/2009/9/main" objectType="Drop" dropLines="20" dropStyle="combo" dx="22" fmlaLink="$I$38" fmlaRange="$W$74:$W$147" noThreeD="1" sel="1" val="0"/>
</file>

<file path=xl/ctrlProps/ctrlProp28.xml><?xml version="1.0" encoding="utf-8"?>
<formControlPr xmlns="http://schemas.microsoft.com/office/spreadsheetml/2009/9/main" objectType="Drop" dropLines="20" dropStyle="combo" dx="22" fmlaLink="$K$38" fmlaRange="$W$74:$W$147" noThreeD="1" sel="1" val="0"/>
</file>

<file path=xl/ctrlProps/ctrlProp29.xml><?xml version="1.0" encoding="utf-8"?>
<formControlPr xmlns="http://schemas.microsoft.com/office/spreadsheetml/2009/9/main" objectType="Drop" dropLines="20" dropStyle="combo" dx="22" fmlaLink="$M$38" fmlaRange="$W$74:$W$147" noThreeD="1" sel="1" val="0"/>
</file>

<file path=xl/ctrlProps/ctrlProp30.xml><?xml version="1.0" encoding="utf-8"?>
<formControlPr xmlns="http://schemas.microsoft.com/office/spreadsheetml/2009/9/main" objectType="Drop" dropLines="20" dropStyle="combo" dx="22" fmlaLink="$G$41" fmlaRange="$W$74:$W$147" noThreeD="1" sel="1" val="0"/>
</file>

<file path=xl/ctrlProps/ctrlProp31.xml><?xml version="1.0" encoding="utf-8"?>
<formControlPr xmlns="http://schemas.microsoft.com/office/spreadsheetml/2009/9/main" objectType="Drop" dropLines="20" dropStyle="combo" dx="22" fmlaLink="$I$41" fmlaRange="$W$74:$W$147" noThreeD="1" sel="1" val="0"/>
</file>

<file path=xl/ctrlProps/ctrlProp32.xml><?xml version="1.0" encoding="utf-8"?>
<formControlPr xmlns="http://schemas.microsoft.com/office/spreadsheetml/2009/9/main" objectType="Drop" dropLines="20" dropStyle="combo" dx="22" fmlaLink="$K$41" fmlaRange="$W$74:$W$147" noThreeD="1" sel="1" val="0"/>
</file>

<file path=xl/ctrlProps/ctrlProp33.xml><?xml version="1.0" encoding="utf-8"?>
<formControlPr xmlns="http://schemas.microsoft.com/office/spreadsheetml/2009/9/main" objectType="Drop" dropLines="20" dropStyle="combo" dx="22" fmlaLink="$M$41" fmlaRange="$W$74:$W$147" noThreeD="1" sel="1" val="0"/>
</file>

<file path=xl/ctrlProps/ctrlProp34.xml><?xml version="1.0" encoding="utf-8"?>
<formControlPr xmlns="http://schemas.microsoft.com/office/spreadsheetml/2009/9/main" objectType="Drop" dropLines="19" dropStyle="combo" dx="22" fmlaLink="B45" fmlaRange="$B$70:$B$87" noThreeD="1" sel="1" val="0"/>
</file>

<file path=xl/ctrlProps/ctrlProp35.xml><?xml version="1.0" encoding="utf-8"?>
<formControlPr xmlns="http://schemas.microsoft.com/office/spreadsheetml/2009/9/main" objectType="Drop" dropLines="19" dropStyle="combo" dx="22" fmlaLink="B48" fmlaRange="$B$70:$B$87" noThreeD="1" sel="1" val="0"/>
</file>

<file path=xl/ctrlProps/ctrlProp36.xml><?xml version="1.0" encoding="utf-8"?>
<formControlPr xmlns="http://schemas.microsoft.com/office/spreadsheetml/2009/9/main" objectType="Drop" dropLines="19" dropStyle="combo" dx="22" fmlaLink="$B$51" fmlaRange="$B$70:$B$87" noThreeD="1" sel="1" val="0"/>
</file>

<file path=xl/ctrlProps/ctrlProp37.xml><?xml version="1.0" encoding="utf-8"?>
<formControlPr xmlns="http://schemas.microsoft.com/office/spreadsheetml/2009/9/main" objectType="Drop" dropLines="19" dropStyle="combo" dx="22" fmlaLink="B54" fmlaRange="$B$70:$B$87" noThreeD="1" sel="1" val="0"/>
</file>

<file path=xl/ctrlProps/ctrlProp38.xml><?xml version="1.0" encoding="utf-8"?>
<formControlPr xmlns="http://schemas.microsoft.com/office/spreadsheetml/2009/9/main" objectType="Drop" dropLines="19" dropStyle="combo" dx="22" fmlaLink="B57" fmlaRange="$B$70:$B$87" noThreeD="1" sel="1" val="0"/>
</file>

<file path=xl/ctrlProps/ctrlProp39.xml><?xml version="1.0" encoding="utf-8"?>
<formControlPr xmlns="http://schemas.microsoft.com/office/spreadsheetml/2009/9/main" objectType="Drop" dropLines="20" dropStyle="combo" dx="22" fmlaLink="$G$44" fmlaRange="$W$74:$W$147" noThreeD="1" sel="1" val="51"/>
</file>

<file path=xl/ctrlProps/ctrlProp40.xml><?xml version="1.0" encoding="utf-8"?>
<formControlPr xmlns="http://schemas.microsoft.com/office/spreadsheetml/2009/9/main" objectType="Drop" dropLines="20" dropStyle="combo" dx="22" fmlaLink="$I$44" fmlaRange="$W$74:$W$147" noThreeD="1" sel="1" val="0"/>
</file>

<file path=xl/ctrlProps/ctrlProp41.xml><?xml version="1.0" encoding="utf-8"?>
<formControlPr xmlns="http://schemas.microsoft.com/office/spreadsheetml/2009/9/main" objectType="Drop" dropLines="20" dropStyle="combo" dx="22" fmlaLink="$K$44" fmlaRange="$W$74:$W$147" noThreeD="1" sel="1" val="0"/>
</file>

<file path=xl/ctrlProps/ctrlProp42.xml><?xml version="1.0" encoding="utf-8"?>
<formControlPr xmlns="http://schemas.microsoft.com/office/spreadsheetml/2009/9/main" objectType="Drop" dropLines="20" dropStyle="combo" dx="22" fmlaLink="$M$44" fmlaRange="$W$74:$W$147" noThreeD="1" sel="1" val="27"/>
</file>

<file path=xl/ctrlProps/ctrlProp43.xml><?xml version="1.0" encoding="utf-8"?>
<formControlPr xmlns="http://schemas.microsoft.com/office/spreadsheetml/2009/9/main" objectType="Drop" dropLines="20" dropStyle="combo" dx="22" fmlaLink="$G$47" fmlaRange="$W$74:$W$147" noThreeD="1" sel="1" val="0"/>
</file>

<file path=xl/ctrlProps/ctrlProp44.xml><?xml version="1.0" encoding="utf-8"?>
<formControlPr xmlns="http://schemas.microsoft.com/office/spreadsheetml/2009/9/main" objectType="Drop" dropLines="20" dropStyle="combo" dx="22" fmlaLink="$I$47" fmlaRange="$W$74:$W$147" noThreeD="1" sel="1" val="0"/>
</file>

<file path=xl/ctrlProps/ctrlProp45.xml><?xml version="1.0" encoding="utf-8"?>
<formControlPr xmlns="http://schemas.microsoft.com/office/spreadsheetml/2009/9/main" objectType="Drop" dropLines="20" dropStyle="combo" dx="22" fmlaLink="$K$47" fmlaRange="$W$74:$W$147" noThreeD="1" sel="1" val="51"/>
</file>

<file path=xl/ctrlProps/ctrlProp46.xml><?xml version="1.0" encoding="utf-8"?>
<formControlPr xmlns="http://schemas.microsoft.com/office/spreadsheetml/2009/9/main" objectType="Drop" dropLines="20" dropStyle="combo" dx="22" fmlaLink="$M$47" fmlaRange="$W$74:$W$147" noThreeD="1" sel="1" val="27"/>
</file>

<file path=xl/ctrlProps/ctrlProp47.xml><?xml version="1.0" encoding="utf-8"?>
<formControlPr xmlns="http://schemas.microsoft.com/office/spreadsheetml/2009/9/main" objectType="Drop" dropLines="20" dropStyle="combo" dx="22" fmlaLink="$G$50" fmlaRange="$W$74:$W$147" noThreeD="1" sel="1" val="0"/>
</file>

<file path=xl/ctrlProps/ctrlProp48.xml><?xml version="1.0" encoding="utf-8"?>
<formControlPr xmlns="http://schemas.microsoft.com/office/spreadsheetml/2009/9/main" objectType="Drop" dropLines="20" dropStyle="combo" dx="22" fmlaLink="$I$50" fmlaRange="$W$74:$W$147" noThreeD="1" sel="1" val="0"/>
</file>

<file path=xl/ctrlProps/ctrlProp49.xml><?xml version="1.0" encoding="utf-8"?>
<formControlPr xmlns="http://schemas.microsoft.com/office/spreadsheetml/2009/9/main" objectType="Drop" dropLines="20" dropStyle="combo" dx="22" fmlaLink="$K$50" fmlaRange="$W$74:$W$147" noThreeD="1" sel="1" val="0"/>
</file>

<file path=xl/ctrlProps/ctrlProp50.xml><?xml version="1.0" encoding="utf-8"?>
<formControlPr xmlns="http://schemas.microsoft.com/office/spreadsheetml/2009/9/main" objectType="Drop" dropLines="20" dropStyle="combo" dx="22" fmlaLink="$M$50" fmlaRange="$W$74:$W$147" noThreeD="1" sel="1" val="0"/>
</file>

<file path=xl/ctrlProps/ctrlProp51.xml><?xml version="1.0" encoding="utf-8"?>
<formControlPr xmlns="http://schemas.microsoft.com/office/spreadsheetml/2009/9/main" objectType="Drop" dropLines="20" dropStyle="combo" dx="22" fmlaLink="$G$53" fmlaRange="$W$74:$W$147" noThreeD="1" sel="1" val="51"/>
</file>

<file path=xl/ctrlProps/ctrlProp52.xml><?xml version="1.0" encoding="utf-8"?>
<formControlPr xmlns="http://schemas.microsoft.com/office/spreadsheetml/2009/9/main" objectType="Drop" dropLines="20" dropStyle="combo" dx="22" fmlaLink="$I$53" fmlaRange="$W$74:$W$147" noThreeD="1" sel="1" val="0"/>
</file>

<file path=xl/ctrlProps/ctrlProp53.xml><?xml version="1.0" encoding="utf-8"?>
<formControlPr xmlns="http://schemas.microsoft.com/office/spreadsheetml/2009/9/main" objectType="Drop" dropLines="20" dropStyle="combo" dx="22" fmlaLink="$K$53" fmlaRange="$W$74:$W$147" noThreeD="1" sel="1" val="51"/>
</file>

<file path=xl/ctrlProps/ctrlProp54.xml><?xml version="1.0" encoding="utf-8"?>
<formControlPr xmlns="http://schemas.microsoft.com/office/spreadsheetml/2009/9/main" objectType="Drop" dropLines="20" dropStyle="combo" dx="22" fmlaLink="$M$53" fmlaRange="$W$74:$W$147" noThreeD="1" sel="1" val="27"/>
</file>

<file path=xl/ctrlProps/ctrlProp55.xml><?xml version="1.0" encoding="utf-8"?>
<formControlPr xmlns="http://schemas.microsoft.com/office/spreadsheetml/2009/9/main" objectType="Drop" dropLines="20" dropStyle="combo" dx="22" fmlaLink="$G$56" fmlaRange="$W$74:$W$147" noThreeD="1" sel="1" val="0"/>
</file>

<file path=xl/ctrlProps/ctrlProp56.xml><?xml version="1.0" encoding="utf-8"?>
<formControlPr xmlns="http://schemas.microsoft.com/office/spreadsheetml/2009/9/main" objectType="Drop" dropLines="20" dropStyle="combo" dx="22" fmlaLink="$I$56" fmlaRange="$W$74:$W$147" noThreeD="1" sel="1" val="0"/>
</file>

<file path=xl/ctrlProps/ctrlProp57.xml><?xml version="1.0" encoding="utf-8"?>
<formControlPr xmlns="http://schemas.microsoft.com/office/spreadsheetml/2009/9/main" objectType="Drop" dropLines="20" dropStyle="combo" dx="22" fmlaLink="$K$56" fmlaRange="$W$74:$W$147" noThreeD="1" sel="1" val="0"/>
</file>

<file path=xl/ctrlProps/ctrlProp58.xml><?xml version="1.0" encoding="utf-8"?>
<formControlPr xmlns="http://schemas.microsoft.com/office/spreadsheetml/2009/9/main" objectType="Drop" dropLines="20" dropStyle="combo" dx="22" fmlaLink="$M$56" fmlaRange="$W$74:$W$147" noThreeD="1" sel="1" val="0"/>
</file>

<file path=xl/ctrlProps/ctrlProp59.xml><?xml version="1.0" encoding="utf-8"?>
<formControlPr xmlns="http://schemas.microsoft.com/office/spreadsheetml/2009/9/main" objectType="Drop" dropLines="20" dropStyle="combo" dx="22" fmlaLink="B25" fmlaRange="$W$74:$W$147" noThreeD="1" sel="1" val="51"/>
</file>

<file path=xl/ctrlProps/ctrlProp60.xml><?xml version="1.0" encoding="utf-8"?>
<formControlPr xmlns="http://schemas.microsoft.com/office/spreadsheetml/2009/9/main" objectType="Drop" dropLines="20" dropStyle="combo" dx="22" fmlaLink="$O$29" fmlaRange="$W$74:$W$156" noThreeD="1" sel="1" val="0"/>
</file>

<file path=xl/ctrlProps/ctrlProp61.xml><?xml version="1.0" encoding="utf-8"?>
<formControlPr xmlns="http://schemas.microsoft.com/office/spreadsheetml/2009/9/main" objectType="Drop" dropLines="20" dropStyle="combo" dx="22" fmlaLink="$O$32" fmlaRange="$W$74:$W$147" noThreeD="1" sel="1" val="28"/>
</file>

<file path=xl/ctrlProps/ctrlProp62.xml><?xml version="1.0" encoding="utf-8"?>
<formControlPr xmlns="http://schemas.microsoft.com/office/spreadsheetml/2009/9/main" objectType="Drop" dropLines="20" dropStyle="combo" dx="22" fmlaLink="$O$35" fmlaRange="$W$74:$W$147" noThreeD="1" sel="1" val="0"/>
</file>

<file path=xl/ctrlProps/ctrlProp63.xml><?xml version="1.0" encoding="utf-8"?>
<formControlPr xmlns="http://schemas.microsoft.com/office/spreadsheetml/2009/9/main" objectType="Drop" dropLines="20" dropStyle="combo" dx="22" fmlaLink="$O$38" fmlaRange="$W$74:$W$147" noThreeD="1" sel="1" val="0"/>
</file>

<file path=xl/ctrlProps/ctrlProp64.xml><?xml version="1.0" encoding="utf-8"?>
<formControlPr xmlns="http://schemas.microsoft.com/office/spreadsheetml/2009/9/main" objectType="Drop" dropLines="20" dropStyle="combo" dx="22" fmlaLink="$O$41" fmlaRange="$W$74:$W$147" noThreeD="1" sel="1" val="0"/>
</file>

<file path=xl/ctrlProps/ctrlProp65.xml><?xml version="1.0" encoding="utf-8"?>
<formControlPr xmlns="http://schemas.microsoft.com/office/spreadsheetml/2009/9/main" objectType="Drop" dropLines="20" dropStyle="combo" dx="22" fmlaLink="$O$44" fmlaRange="$W$74:$W$147" noThreeD="1" sel="1" val="28"/>
</file>

<file path=xl/ctrlProps/ctrlProp66.xml><?xml version="1.0" encoding="utf-8"?>
<formControlPr xmlns="http://schemas.microsoft.com/office/spreadsheetml/2009/9/main" objectType="Drop" dropLines="20" dropStyle="combo" dx="22" fmlaLink="$O$47" fmlaRange="$W$74:$W$147" noThreeD="1" sel="1" val="0"/>
</file>

<file path=xl/ctrlProps/ctrlProp67.xml><?xml version="1.0" encoding="utf-8"?>
<formControlPr xmlns="http://schemas.microsoft.com/office/spreadsheetml/2009/9/main" objectType="Drop" dropLines="20" dropStyle="combo" dx="22" fmlaLink="$O$50" fmlaRange="$W$74:$W$147" noThreeD="1" sel="1" val="0"/>
</file>

<file path=xl/ctrlProps/ctrlProp68.xml><?xml version="1.0" encoding="utf-8"?>
<formControlPr xmlns="http://schemas.microsoft.com/office/spreadsheetml/2009/9/main" objectType="Drop" dropLines="20" dropStyle="combo" dx="22" fmlaLink="$O$53" fmlaRange="$W$74:$W$147" noThreeD="1" sel="1" val="0"/>
</file>

<file path=xl/ctrlProps/ctrlProp69.xml><?xml version="1.0" encoding="utf-8"?>
<formControlPr xmlns="http://schemas.microsoft.com/office/spreadsheetml/2009/9/main" objectType="Drop" dropLines="20" dropStyle="combo" dx="22" fmlaLink="$O$56" fmlaRange="$W$74:$W$147" noThreeD="1" sel="1" val="0"/>
</file>

<file path=xl/ctrlProps/ctrlProp70.xml><?xml version="1.0" encoding="utf-8"?>
<formControlPr xmlns="http://schemas.microsoft.com/office/spreadsheetml/2009/9/main" objectType="Drop" dropLines="19" dropStyle="combo" dx="22" fmlaLink="B30" fmlaRange="$B$70:$B$87" noThreeD="1" sel="1" val="0"/>
</file>

<file path=xl/ctrlProps/ctrlProp71.xml><?xml version="1.0" encoding="utf-8"?>
<formControlPr xmlns="http://schemas.microsoft.com/office/spreadsheetml/2009/9/main" objectType="Drop" dropStyle="combo" dx="22" fmlaLink="$B$31" fmlaRange="$G$78:$G$84" noThreeD="1" sel="1" val="0"/>
</file>

<file path=xl/ctrlProps/ctrlProp72.xml><?xml version="1.0" encoding="utf-8"?>
<formControlPr xmlns="http://schemas.microsoft.com/office/spreadsheetml/2009/9/main" objectType="Drop" dropStyle="combo" dx="22" fmlaLink="$B$34" fmlaRange="$N$10:$N$14" noThreeD="1" sel="1" val="0"/>
</file>

<file path=xl/ctrlProps/ctrlProp73.xml><?xml version="1.0" encoding="utf-8"?>
<formControlPr xmlns="http://schemas.microsoft.com/office/spreadsheetml/2009/9/main" objectType="Drop" dropStyle="combo" dx="22" fmlaLink="$B$37" fmlaRange="$N$10:$N$14" noThreeD="1" sel="1" val="0"/>
</file>

<file path=xl/ctrlProps/ctrlProp74.xml><?xml version="1.0" encoding="utf-8"?>
<formControlPr xmlns="http://schemas.microsoft.com/office/spreadsheetml/2009/9/main" objectType="Drop" dropStyle="combo" dx="22" fmlaLink="$B$40" fmlaRange="$N$10:$N$14" noThreeD="1" sel="1" val="0"/>
</file>

<file path=xl/ctrlProps/ctrlProp75.xml><?xml version="1.0" encoding="utf-8"?>
<formControlPr xmlns="http://schemas.microsoft.com/office/spreadsheetml/2009/9/main" objectType="Drop" dropStyle="combo" dx="22" fmlaLink="$B$43" fmlaRange="$N$10:$N$14" noThreeD="1" sel="1" val="0"/>
</file>

<file path=xl/ctrlProps/ctrlProp76.xml><?xml version="1.0" encoding="utf-8"?>
<formControlPr xmlns="http://schemas.microsoft.com/office/spreadsheetml/2009/9/main" objectType="Drop" dropStyle="combo" dx="22" fmlaLink="$B$46" fmlaRange="$N$10:$N$14" noThreeD="1" sel="1" val="0"/>
</file>

<file path=xl/ctrlProps/ctrlProp77.xml><?xml version="1.0" encoding="utf-8"?>
<formControlPr xmlns="http://schemas.microsoft.com/office/spreadsheetml/2009/9/main" objectType="Drop" dropStyle="combo" dx="22" fmlaLink="$B$49" fmlaRange="$N$10:$N$14" noThreeD="1" sel="1" val="0"/>
</file>

<file path=xl/ctrlProps/ctrlProp78.xml><?xml version="1.0" encoding="utf-8"?>
<formControlPr xmlns="http://schemas.microsoft.com/office/spreadsheetml/2009/9/main" objectType="Drop" dropStyle="combo" dx="22" fmlaLink="$B$52" fmlaRange="$N$10:$N$14" noThreeD="1" sel="1" val="0"/>
</file>

<file path=xl/ctrlProps/ctrlProp79.xml><?xml version="1.0" encoding="utf-8"?>
<formControlPr xmlns="http://schemas.microsoft.com/office/spreadsheetml/2009/9/main" objectType="Drop" dropStyle="combo" dx="22" fmlaLink="$B$55" fmlaRange="$N$10:$N$14" noThreeD="1" sel="1" val="0"/>
</file>

<file path=xl/ctrlProps/ctrlProp80.xml><?xml version="1.0" encoding="utf-8"?>
<formControlPr xmlns="http://schemas.microsoft.com/office/spreadsheetml/2009/9/main" objectType="Drop" dropStyle="combo" dx="22" fmlaLink="$B$58" fmlaRange="$N$10:$N$14" noThreeD="1" sel="1" val="0"/>
</file>

<file path=xl/ctrlProps/ctrlProp81.xml><?xml version="1.0" encoding="utf-8"?>
<formControlPr xmlns="http://schemas.microsoft.com/office/spreadsheetml/2009/9/main" objectType="Drop" dropLines="19" dropStyle="combo" dx="22" fmlaLink="B33" fmlaRange="$B$70:$B$87" noThreeD="1" sel="1" val="0"/>
</file>

<file path=xl/ctrlProps/ctrlProp82.xml><?xml version="1.0" encoding="utf-8"?>
<formControlPr xmlns="http://schemas.microsoft.com/office/spreadsheetml/2009/9/main" objectType="Drop" dropLines="19" dropStyle="combo" dx="22" fmlaLink="$B$36" fmlaRange="$B$70:$B$87" noThreeD="1" sel="1" val="0"/>
</file>

<file path=xl/ctrlProps/ctrlProp83.xml><?xml version="1.0" encoding="utf-8"?>
<formControlPr xmlns="http://schemas.microsoft.com/office/spreadsheetml/2009/9/main" objectType="Drop" dropLines="19" dropStyle="combo" dx="22" fmlaLink="B39" fmlaRange="$B$70:$B$87" noThreeD="1" sel="1" val="0"/>
</file>

<file path=xl/ctrlProps/ctrlProp84.xml><?xml version="1.0" encoding="utf-8"?>
<formControlPr xmlns="http://schemas.microsoft.com/office/spreadsheetml/2009/9/main" objectType="Drop" dropLines="19" dropStyle="combo" dx="22" fmlaLink="B42" fmlaRange="$B$70:$B$87" noThreeD="1" sel="1" val="0"/>
</file>

<file path=xl/ctrlProps/ctrlProp85.xml><?xml version="1.0" encoding="utf-8"?>
<formControlPr xmlns="http://schemas.microsoft.com/office/spreadsheetml/2009/9/main" objectType="Drop" dropLines="4" dropStyle="combo" dx="22" fmlaLink="$D$9" fmlaRange="$U$69:$U$72" noThreeD="1" sel="1" val="0"/>
</file>

<file path=xl/ctrlProps/ctrlProp86.xml><?xml version="1.0" encoding="utf-8"?>
<formControlPr xmlns="http://schemas.microsoft.com/office/spreadsheetml/2009/9/main" objectType="Drop" dropStyle="combo" dx="22" fmlaLink="$E$16" fmlaRange="$M$69:$M$78" noThreeD="1" sel="1" val="0"/>
</file>

<file path=xl/ctrlProps/ctrlProp87.xml><?xml version="1.0" encoding="utf-8"?>
<formControlPr xmlns="http://schemas.microsoft.com/office/spreadsheetml/2009/9/main" objectType="Drop" dropLines="30" dropStyle="combo" dx="22" fmlaLink="B21" fmlaRange="$W$74:$W$156" noThreeD="1" sel="1" val="0"/>
</file>

<file path=xl/ctrlProps/ctrlProp88.xml><?xml version="1.0" encoding="utf-8"?>
<formControlPr xmlns="http://schemas.microsoft.com/office/spreadsheetml/2009/9/main" objectType="Drop" dropLines="30" dropStyle="combo" dx="22" fmlaLink="B22" fmlaRange="$W$74:$W$156" noThreeD="1" sel="1" val="0"/>
</file>

<file path=xl/ctrlProps/ctrlProp89.xml><?xml version="1.0" encoding="utf-8"?>
<formControlPr xmlns="http://schemas.microsoft.com/office/spreadsheetml/2009/9/main" objectType="Drop" dropLines="30" dropStyle="combo" dx="22" fmlaLink="B23" fmlaRange="$W$74:$W$156" noThreeD="1" sel="1" val="0"/>
</file>

<file path=xl/ctrlProps/ctrlProp90.xml><?xml version="1.0" encoding="utf-8"?>
<formControlPr xmlns="http://schemas.microsoft.com/office/spreadsheetml/2009/9/main" objectType="Drop" dropLines="20" dropStyle="combo" dx="22" fmlaLink="B24" fmlaRange="$W$74:$W$156" noThreeD="1" sel="1" val="0"/>
</file>

<file path=xl/ctrlProps/ctrlProp91.xml><?xml version="1.0" encoding="utf-8"?>
<formControlPr xmlns="http://schemas.microsoft.com/office/spreadsheetml/2009/9/main" objectType="Drop" dropLines="3" dropStyle="combo" dx="22" fmlaLink="$E$11" fmlaRange="$H$69:$H$71" noThreeD="1" sel="1" val="0"/>
</file>

<file path=xl/ctrlProps/ctrlProp92.xml><?xml version="1.0" encoding="utf-8"?>
<formControlPr xmlns="http://schemas.microsoft.com/office/spreadsheetml/2009/9/main" objectType="Drop" dropLines="3" dropStyle="combo" dx="22" fmlaLink="$E$12" fmlaRange="$H$75:$H$77" noThreeD="1" sel="1" val="0"/>
</file>

<file path=xl/ctrlProps/ctrlProp93.xml><?xml version="1.0" encoding="utf-8"?>
<formControlPr xmlns="http://schemas.microsoft.com/office/spreadsheetml/2009/9/main" objectType="Drop" dropLines="20" dropStyle="combo" dx="22" fmlaLink="$G$29" fmlaRange="$W$74:$W$156" noThreeD="1" sel="1" val="63"/>
</file>

<file path=xl/ctrlProps/ctrlProp94.xml><?xml version="1.0" encoding="utf-8"?>
<formControlPr xmlns="http://schemas.microsoft.com/office/spreadsheetml/2009/9/main" objectType="Drop" dropLines="20" dropStyle="combo" dx="22" fmlaLink="$I$29" fmlaRange="$W$74:$W$156" noThreeD="1" sel="1" val="0"/>
</file>

<file path=xl/ctrlProps/ctrlProp95.xml><?xml version="1.0" encoding="utf-8"?>
<formControlPr xmlns="http://schemas.microsoft.com/office/spreadsheetml/2009/9/main" objectType="Drop" dropLines="20" dropStyle="combo" dx="22" fmlaLink="$K$29" fmlaRange="$W$74:$W$156" noThreeD="1" sel="1" val="0"/>
</file>

<file path=xl/ctrlProps/ctrlProp96.xml><?xml version="1.0" encoding="utf-8"?>
<formControlPr xmlns="http://schemas.microsoft.com/office/spreadsheetml/2009/9/main" objectType="Drop" dropLines="20" dropStyle="combo" dx="22" fmlaLink="$M$29" fmlaRange="$W$74:$W$156" noThreeD="1" sel="1" val="0"/>
</file>

<file path=xl/ctrlProps/ctrlProp97.xml><?xml version="1.0" encoding="utf-8"?>
<formControlPr xmlns="http://schemas.microsoft.com/office/spreadsheetml/2009/9/main" objectType="Drop" dropLines="20" dropStyle="combo" dx="22" fmlaLink="$G$32" fmlaRange="$W$74:$W$156" noThreeD="1" sel="1" val="0"/>
</file>

<file path=xl/ctrlProps/ctrlProp98.xml><?xml version="1.0" encoding="utf-8"?>
<formControlPr xmlns="http://schemas.microsoft.com/office/spreadsheetml/2009/9/main" objectType="Drop" dropLines="20" dropStyle="combo" dx="22" fmlaLink="$I$32" fmlaRange="$W$74:$W$156" noThreeD="1" sel="1" val="0"/>
</file>

<file path=xl/ctrlProps/ctrlProp99.xml><?xml version="1.0" encoding="utf-8"?>
<formControlPr xmlns="http://schemas.microsoft.com/office/spreadsheetml/2009/9/main" objectType="Drop" dropLines="20" dropStyle="combo" dx="22" fmlaLink="$K$32" fmlaRange="$W$74:$W$156" noThreeD="1" sel="1" val="61"/>
</file>

<file path=xl/ctrlProps/ctrlProp100.xml><?xml version="1.0" encoding="utf-8"?>
<formControlPr xmlns="http://schemas.microsoft.com/office/spreadsheetml/2009/9/main" objectType="Drop" dropLines="20" dropStyle="combo" dx="22" fmlaLink="$M$32" fmlaRange="$W$74:$W$156" noThreeD="1" sel="1" val="51"/>
</file>

<file path=xl/ctrlProps/ctrlProp101.xml><?xml version="1.0" encoding="utf-8"?>
<formControlPr xmlns="http://schemas.microsoft.com/office/spreadsheetml/2009/9/main" objectType="Drop" dropLines="20" dropStyle="combo" dx="22" fmlaLink="$G$35" fmlaRange="$W$74:$W$156" noThreeD="1" sel="1" val="0"/>
</file>

<file path=xl/ctrlProps/ctrlProp102.xml><?xml version="1.0" encoding="utf-8"?>
<formControlPr xmlns="http://schemas.microsoft.com/office/spreadsheetml/2009/9/main" objectType="Drop" dropLines="20" dropStyle="combo" dx="22" fmlaLink="$I$35" fmlaRange="$W$74:$W$156" noThreeD="1" sel="1" val="0"/>
</file>

<file path=xl/ctrlProps/ctrlProp103.xml><?xml version="1.0" encoding="utf-8"?>
<formControlPr xmlns="http://schemas.microsoft.com/office/spreadsheetml/2009/9/main" objectType="Drop" dropLines="20" dropStyle="combo" dx="22" fmlaLink="$K$35" fmlaRange="$W$74:$W$156" noThreeD="1" sel="1" val="0"/>
</file>

<file path=xl/ctrlProps/ctrlProp104.xml><?xml version="1.0" encoding="utf-8"?>
<formControlPr xmlns="http://schemas.microsoft.com/office/spreadsheetml/2009/9/main" objectType="Drop" dropLines="20" dropStyle="combo" dx="22" fmlaLink="$M$35" fmlaRange="$W$74:$W$156" noThreeD="1" sel="1" val="0"/>
</file>

<file path=xl/ctrlProps/ctrlProp105.xml><?xml version="1.0" encoding="utf-8"?>
<formControlPr xmlns="http://schemas.microsoft.com/office/spreadsheetml/2009/9/main" objectType="Drop" dropLines="20" dropStyle="combo" dx="22" fmlaLink="$G$38" fmlaRange="$W$74:$W$156" noThreeD="1" sel="1" val="0"/>
</file>

<file path=xl/ctrlProps/ctrlProp106.xml><?xml version="1.0" encoding="utf-8"?>
<formControlPr xmlns="http://schemas.microsoft.com/office/spreadsheetml/2009/9/main" objectType="Drop" dropLines="20" dropStyle="combo" dx="22" fmlaLink="$I$38" fmlaRange="$W$74:$W$156" noThreeD="1" sel="1" val="0"/>
</file>

<file path=xl/ctrlProps/ctrlProp107.xml><?xml version="1.0" encoding="utf-8"?>
<formControlPr xmlns="http://schemas.microsoft.com/office/spreadsheetml/2009/9/main" objectType="Drop" dropLines="20" dropStyle="combo" dx="22" fmlaLink="$K$38" fmlaRange="$W$74:$W$156" noThreeD="1" sel="1" val="0"/>
</file>

<file path=xl/ctrlProps/ctrlProp108.xml><?xml version="1.0" encoding="utf-8"?>
<formControlPr xmlns="http://schemas.microsoft.com/office/spreadsheetml/2009/9/main" objectType="Drop" dropLines="20" dropStyle="combo" dx="22" fmlaLink="$M$38" fmlaRange="$W$74:$W$156" noThreeD="1" sel="1" val="0"/>
</file>

<file path=xl/ctrlProps/ctrlProp109.xml><?xml version="1.0" encoding="utf-8"?>
<formControlPr xmlns="http://schemas.microsoft.com/office/spreadsheetml/2009/9/main" objectType="Drop" dropLines="20" dropStyle="combo" dx="22" fmlaLink="$G$41" fmlaRange="$W$74:$W$156" noThreeD="1" sel="1" val="0"/>
</file>

<file path=xl/ctrlProps/ctrlProp110.xml><?xml version="1.0" encoding="utf-8"?>
<formControlPr xmlns="http://schemas.microsoft.com/office/spreadsheetml/2009/9/main" objectType="Drop" dropLines="20" dropStyle="combo" dx="22" fmlaLink="$I$41" fmlaRange="$W$74:$W$156" noThreeD="1" sel="1" val="0"/>
</file>

<file path=xl/ctrlProps/ctrlProp111.xml><?xml version="1.0" encoding="utf-8"?>
<formControlPr xmlns="http://schemas.microsoft.com/office/spreadsheetml/2009/9/main" objectType="Drop" dropLines="20" dropStyle="combo" dx="22" fmlaLink="$K$41" fmlaRange="$W$74:$W$156" noThreeD="1" sel="1" val="0"/>
</file>

<file path=xl/ctrlProps/ctrlProp112.xml><?xml version="1.0" encoding="utf-8"?>
<formControlPr xmlns="http://schemas.microsoft.com/office/spreadsheetml/2009/9/main" objectType="Drop" dropLines="20" dropStyle="combo" dx="22" fmlaLink="$M$41" fmlaRange="$W$74:$W$156" noThreeD="1" sel="1" val="0"/>
</file>

<file path=xl/ctrlProps/ctrlProp113.xml><?xml version="1.0" encoding="utf-8"?>
<formControlPr xmlns="http://schemas.microsoft.com/office/spreadsheetml/2009/9/main" objectType="Drop" dropLines="19" dropStyle="combo" dx="22" fmlaLink="B45" fmlaRange="$B$70:$B$87" noThreeD="1" sel="1" val="0"/>
</file>

<file path=xl/ctrlProps/ctrlProp114.xml><?xml version="1.0" encoding="utf-8"?>
<formControlPr xmlns="http://schemas.microsoft.com/office/spreadsheetml/2009/9/main" objectType="Drop" dropLines="19" dropStyle="combo" dx="22" fmlaLink="B48" fmlaRange="$B$70:$B$87" noThreeD="1" sel="1" val="0"/>
</file>

<file path=xl/ctrlProps/ctrlProp115.xml><?xml version="1.0" encoding="utf-8"?>
<formControlPr xmlns="http://schemas.microsoft.com/office/spreadsheetml/2009/9/main" objectType="Drop" dropLines="19" dropStyle="combo" dx="22" fmlaLink="$B$51" fmlaRange="$B$70:$B$87" noThreeD="1" sel="1" val="0"/>
</file>

<file path=xl/ctrlProps/ctrlProp116.xml><?xml version="1.0" encoding="utf-8"?>
<formControlPr xmlns="http://schemas.microsoft.com/office/spreadsheetml/2009/9/main" objectType="Drop" dropLines="19" dropStyle="combo" dx="22" fmlaLink="B54" fmlaRange="$B$70:$B$87" noThreeD="1" sel="1" val="0"/>
</file>

<file path=xl/ctrlProps/ctrlProp117.xml><?xml version="1.0" encoding="utf-8"?>
<formControlPr xmlns="http://schemas.microsoft.com/office/spreadsheetml/2009/9/main" objectType="Drop" dropLines="19" dropStyle="combo" dx="22" fmlaLink="B57" fmlaRange="$B$70:$B$87" noThreeD="1" sel="1" val="0"/>
</file>

<file path=xl/ctrlProps/ctrlProp118.xml><?xml version="1.0" encoding="utf-8"?>
<formControlPr xmlns="http://schemas.microsoft.com/office/spreadsheetml/2009/9/main" objectType="Drop" dropLines="20" dropStyle="combo" dx="22" fmlaLink="$G$44" fmlaRange="$W$74:$W$156" noThreeD="1" sel="1" val="51"/>
</file>

<file path=xl/ctrlProps/ctrlProp119.xml><?xml version="1.0" encoding="utf-8"?>
<formControlPr xmlns="http://schemas.microsoft.com/office/spreadsheetml/2009/9/main" objectType="Drop" dropLines="20" dropStyle="combo" dx="22" fmlaLink="$I$44" fmlaRange="$W$74:$W$156" noThreeD="1" sel="1" val="0"/>
</file>

<file path=xl/ctrlProps/ctrlProp120.xml><?xml version="1.0" encoding="utf-8"?>
<formControlPr xmlns="http://schemas.microsoft.com/office/spreadsheetml/2009/9/main" objectType="Drop" dropLines="20" dropStyle="combo" dx="22" fmlaLink="$K$44" fmlaRange="$W$74:$W$156" noThreeD="1" sel="1" val="0"/>
</file>

<file path=xl/ctrlProps/ctrlProp121.xml><?xml version="1.0" encoding="utf-8"?>
<formControlPr xmlns="http://schemas.microsoft.com/office/spreadsheetml/2009/9/main" objectType="Drop" dropLines="20" dropStyle="combo" dx="22" fmlaLink="$M$44" fmlaRange="$W$74:$W$156" noThreeD="1" sel="1" val="27"/>
</file>

<file path=xl/ctrlProps/ctrlProp122.xml><?xml version="1.0" encoding="utf-8"?>
<formControlPr xmlns="http://schemas.microsoft.com/office/spreadsheetml/2009/9/main" objectType="Drop" dropLines="20" dropStyle="combo" dx="22" fmlaLink="$G$47" fmlaRange="$W$74:$W$156" noThreeD="1" sel="1" val="0"/>
</file>

<file path=xl/ctrlProps/ctrlProp123.xml><?xml version="1.0" encoding="utf-8"?>
<formControlPr xmlns="http://schemas.microsoft.com/office/spreadsheetml/2009/9/main" objectType="Drop" dropLines="20" dropStyle="combo" dx="22" fmlaLink="$I$47" fmlaRange="$W$74:$W$156" noThreeD="1" sel="1" val="0"/>
</file>

<file path=xl/ctrlProps/ctrlProp124.xml><?xml version="1.0" encoding="utf-8"?>
<formControlPr xmlns="http://schemas.microsoft.com/office/spreadsheetml/2009/9/main" objectType="Drop" dropLines="20" dropStyle="combo" dx="22" fmlaLink="$K$47" fmlaRange="$W$74:$W$156" noThreeD="1" sel="1" val="51"/>
</file>

<file path=xl/ctrlProps/ctrlProp125.xml><?xml version="1.0" encoding="utf-8"?>
<formControlPr xmlns="http://schemas.microsoft.com/office/spreadsheetml/2009/9/main" objectType="Drop" dropLines="20" dropStyle="combo" dx="22" fmlaLink="$M$47" fmlaRange="$W$74:$W$156" noThreeD="1" sel="1" val="0"/>
</file>

<file path=xl/ctrlProps/ctrlProp126.xml><?xml version="1.0" encoding="utf-8"?>
<formControlPr xmlns="http://schemas.microsoft.com/office/spreadsheetml/2009/9/main" objectType="Drop" dropLines="20" dropStyle="combo" dx="22" fmlaLink="$G$50" fmlaRange="$W$74:$W$156" noThreeD="1" sel="1" val="0"/>
</file>

<file path=xl/ctrlProps/ctrlProp127.xml><?xml version="1.0" encoding="utf-8"?>
<formControlPr xmlns="http://schemas.microsoft.com/office/spreadsheetml/2009/9/main" objectType="Drop" dropLines="20" dropStyle="combo" dx="22" fmlaLink="$I$50" fmlaRange="$W$74:$W$156" noThreeD="1" sel="1" val="0"/>
</file>

<file path=xl/ctrlProps/ctrlProp128.xml><?xml version="1.0" encoding="utf-8"?>
<formControlPr xmlns="http://schemas.microsoft.com/office/spreadsheetml/2009/9/main" objectType="Drop" dropLines="20" dropStyle="combo" dx="22" fmlaLink="$K$50" fmlaRange="$W$74:$W$156" noThreeD="1" sel="1" val="0"/>
</file>

<file path=xl/ctrlProps/ctrlProp129.xml><?xml version="1.0" encoding="utf-8"?>
<formControlPr xmlns="http://schemas.microsoft.com/office/spreadsheetml/2009/9/main" objectType="Drop" dropLines="20" dropStyle="combo" dx="22" fmlaLink="$M$50" fmlaRange="$W$74:$W$156" noThreeD="1" sel="1" val="0"/>
</file>

<file path=xl/ctrlProps/ctrlProp130.xml><?xml version="1.0" encoding="utf-8"?>
<formControlPr xmlns="http://schemas.microsoft.com/office/spreadsheetml/2009/9/main" objectType="Drop" dropLines="20" dropStyle="combo" dx="22" fmlaLink="$G$53" fmlaRange="$W$74:$W$156" noThreeD="1" sel="1" val="51"/>
</file>

<file path=xl/ctrlProps/ctrlProp131.xml><?xml version="1.0" encoding="utf-8"?>
<formControlPr xmlns="http://schemas.microsoft.com/office/spreadsheetml/2009/9/main" objectType="Drop" dropLines="20" dropStyle="combo" dx="22" fmlaLink="$I$53" fmlaRange="$W$74:$W$156" noThreeD="1" sel="1" val="0"/>
</file>

<file path=xl/ctrlProps/ctrlProp132.xml><?xml version="1.0" encoding="utf-8"?>
<formControlPr xmlns="http://schemas.microsoft.com/office/spreadsheetml/2009/9/main" objectType="Drop" dropLines="20" dropStyle="combo" dx="22" fmlaLink="$K$53" fmlaRange="$W$74:$W$156" noThreeD="1" sel="1" val="51"/>
</file>

<file path=xl/ctrlProps/ctrlProp133.xml><?xml version="1.0" encoding="utf-8"?>
<formControlPr xmlns="http://schemas.microsoft.com/office/spreadsheetml/2009/9/main" objectType="Drop" dropLines="20" dropStyle="combo" dx="22" fmlaLink="$M$53" fmlaRange="$W$74:$W$156" noThreeD="1" sel="1" val="0"/>
</file>

<file path=xl/ctrlProps/ctrlProp134.xml><?xml version="1.0" encoding="utf-8"?>
<formControlPr xmlns="http://schemas.microsoft.com/office/spreadsheetml/2009/9/main" objectType="Drop" dropLines="20" dropStyle="combo" dx="22" fmlaLink="$G$56" fmlaRange="$W$74:$W$156" noThreeD="1" sel="1" val="0"/>
</file>

<file path=xl/ctrlProps/ctrlProp135.xml><?xml version="1.0" encoding="utf-8"?>
<formControlPr xmlns="http://schemas.microsoft.com/office/spreadsheetml/2009/9/main" objectType="Drop" dropLines="20" dropStyle="combo" dx="22" fmlaLink="$I$56" fmlaRange="$W$74:$W$156" noThreeD="1" sel="1" val="0"/>
</file>

<file path=xl/ctrlProps/ctrlProp136.xml><?xml version="1.0" encoding="utf-8"?>
<formControlPr xmlns="http://schemas.microsoft.com/office/spreadsheetml/2009/9/main" objectType="Drop" dropLines="20" dropStyle="combo" dx="22" fmlaLink="$K$56" fmlaRange="$W$74:$W$156" noThreeD="1" sel="1" val="61"/>
</file>

<file path=xl/ctrlProps/ctrlProp137.xml><?xml version="1.0" encoding="utf-8"?>
<formControlPr xmlns="http://schemas.microsoft.com/office/spreadsheetml/2009/9/main" objectType="Drop" dropLines="20" dropStyle="combo" dx="22" fmlaLink="$M$56" fmlaRange="$W$74:$W$156" noThreeD="1" sel="1" val="0"/>
</file>

<file path=xl/ctrlProps/ctrlProp138.xml><?xml version="1.0" encoding="utf-8"?>
<formControlPr xmlns="http://schemas.microsoft.com/office/spreadsheetml/2009/9/main" objectType="Drop" dropLines="20" dropStyle="combo" dx="22" fmlaLink="B25" fmlaRange="$W$74:$W$156" noThreeD="1" sel="1" val="51"/>
</file>

<file path=xl/ctrlProps/ctrlProp139.xml><?xml version="1.0" encoding="utf-8"?>
<formControlPr xmlns="http://schemas.microsoft.com/office/spreadsheetml/2009/9/main" objectType="Drop" dropLines="20" dropStyle="combo" dx="22" fmlaLink="$O$29" fmlaRange="$W$74:$W$156" noThreeD="1" sel="1" val="0"/>
</file>

<file path=xl/ctrlProps/ctrlProp140.xml><?xml version="1.0" encoding="utf-8"?>
<formControlPr xmlns="http://schemas.microsoft.com/office/spreadsheetml/2009/9/main" objectType="Drop" dropLines="20" dropStyle="combo" dx="22" fmlaLink="$O$32" fmlaRange="$W$74:$W$156" noThreeD="1" sel="1" val="28"/>
</file>

<file path=xl/ctrlProps/ctrlProp141.xml><?xml version="1.0" encoding="utf-8"?>
<formControlPr xmlns="http://schemas.microsoft.com/office/spreadsheetml/2009/9/main" objectType="Drop" dropLines="20" dropStyle="combo" dx="22" fmlaLink="$O$35" fmlaRange="$W$74:$W$156" noThreeD="1" sel="1" val="0"/>
</file>

<file path=xl/ctrlProps/ctrlProp142.xml><?xml version="1.0" encoding="utf-8"?>
<formControlPr xmlns="http://schemas.microsoft.com/office/spreadsheetml/2009/9/main" objectType="Drop" dropLines="20" dropStyle="combo" dx="22" fmlaLink="$O$38" fmlaRange="$W$74:$W$156" noThreeD="1" sel="1" val="0"/>
</file>

<file path=xl/ctrlProps/ctrlProp143.xml><?xml version="1.0" encoding="utf-8"?>
<formControlPr xmlns="http://schemas.microsoft.com/office/spreadsheetml/2009/9/main" objectType="Drop" dropLines="20" dropStyle="combo" dx="22" fmlaLink="$O$41" fmlaRange="$W$74:$W$156" noThreeD="1" sel="1" val="0"/>
</file>

<file path=xl/ctrlProps/ctrlProp144.xml><?xml version="1.0" encoding="utf-8"?>
<formControlPr xmlns="http://schemas.microsoft.com/office/spreadsheetml/2009/9/main" objectType="Drop" dropLines="20" dropStyle="combo" dx="22" fmlaLink="$O$44" fmlaRange="$W$74:$W$156" noThreeD="1" sel="1" val="28"/>
</file>

<file path=xl/ctrlProps/ctrlProp145.xml><?xml version="1.0" encoding="utf-8"?>
<formControlPr xmlns="http://schemas.microsoft.com/office/spreadsheetml/2009/9/main" objectType="Drop" dropLines="20" dropStyle="combo" dx="22" fmlaLink="$O$47" fmlaRange="$W$74:$W$156" noThreeD="1" sel="1" val="0"/>
</file>

<file path=xl/ctrlProps/ctrlProp146.xml><?xml version="1.0" encoding="utf-8"?>
<formControlPr xmlns="http://schemas.microsoft.com/office/spreadsheetml/2009/9/main" objectType="Drop" dropLines="20" dropStyle="combo" dx="22" fmlaLink="$O$50" fmlaRange="$W$74:$W$156" noThreeD="1" sel="1" val="0"/>
</file>

<file path=xl/ctrlProps/ctrlProp147.xml><?xml version="1.0" encoding="utf-8"?>
<formControlPr xmlns="http://schemas.microsoft.com/office/spreadsheetml/2009/9/main" objectType="Drop" dropLines="20" dropStyle="combo" dx="22" fmlaLink="$O$53" fmlaRange="$W$74:$W$156" noThreeD="1" sel="1" val="0"/>
</file>

<file path=xl/ctrlProps/ctrlProp148.xml><?xml version="1.0" encoding="utf-8"?>
<formControlPr xmlns="http://schemas.microsoft.com/office/spreadsheetml/2009/9/main" objectType="Drop" dropLines="20" dropStyle="combo" dx="22" fmlaLink="$O$56" fmlaRange="$W$74:$W$156" noThreeD="1" sel="1" val="51"/>
</file>

<file path=xl/ctrlProps/ctrlProp149.xml><?xml version="1.0" encoding="utf-8"?>
<formControlPr xmlns="http://schemas.microsoft.com/office/spreadsheetml/2009/9/main" objectType="Drop" dropLines="19" dropStyle="combo" dx="22" fmlaLink="B30" fmlaRange="$B$70:$B$87" noThreeD="1" sel="1" val="0"/>
</file>

<file path=xl/ctrlProps/ctrlProp150.xml><?xml version="1.0" encoding="utf-8"?>
<formControlPr xmlns="http://schemas.microsoft.com/office/spreadsheetml/2009/9/main" objectType="Drop" dropStyle="combo" dx="22" fmlaLink="$B$34" fmlaRange="$G$78:$G$84" noThreeD="1" sel="1" val="0"/>
</file>

<file path=xl/ctrlProps/ctrlProp151.xml><?xml version="1.0" encoding="utf-8"?>
<formControlPr xmlns="http://schemas.microsoft.com/office/spreadsheetml/2009/9/main" objectType="Drop" dropStyle="combo" dx="22" fmlaLink="$B$37" fmlaRange="$G$78:$G$84" noThreeD="1" sel="1" val="0"/>
</file>

<file path=xl/ctrlProps/ctrlProp152.xml><?xml version="1.0" encoding="utf-8"?>
<formControlPr xmlns="http://schemas.microsoft.com/office/spreadsheetml/2009/9/main" objectType="Drop" dropStyle="combo" dx="22" fmlaLink="$B$40" fmlaRange="$G$78:$G$84" noThreeD="1" sel="1" val="0"/>
</file>

<file path=xl/ctrlProps/ctrlProp153.xml><?xml version="1.0" encoding="utf-8"?>
<formControlPr xmlns="http://schemas.microsoft.com/office/spreadsheetml/2009/9/main" objectType="Drop" dropStyle="combo" dx="22" fmlaLink="$B$43" fmlaRange="$G$78:$G$84" noThreeD="1" sel="1" val="0"/>
</file>

<file path=xl/ctrlProps/ctrlProp154.xml><?xml version="1.0" encoding="utf-8"?>
<formControlPr xmlns="http://schemas.microsoft.com/office/spreadsheetml/2009/9/main" objectType="Drop" dropStyle="combo" dx="22" fmlaLink="$B$46" fmlaRange="$G$78:$G$84" noThreeD="1" sel="1" val="0"/>
</file>

<file path=xl/ctrlProps/ctrlProp155.xml><?xml version="1.0" encoding="utf-8"?>
<formControlPr xmlns="http://schemas.microsoft.com/office/spreadsheetml/2009/9/main" objectType="Drop" dropStyle="combo" dx="22" fmlaLink="$B$49" fmlaRange="$G$78:$G$84" noThreeD="1" sel="1" val="0"/>
</file>

<file path=xl/ctrlProps/ctrlProp156.xml><?xml version="1.0" encoding="utf-8"?>
<formControlPr xmlns="http://schemas.microsoft.com/office/spreadsheetml/2009/9/main" objectType="Drop" dropStyle="combo" dx="22" fmlaLink="$B$52" fmlaRange="$G$78:$G$84" noThreeD="1" sel="1" val="0"/>
</file>

<file path=xl/ctrlProps/ctrlProp157.xml><?xml version="1.0" encoding="utf-8"?>
<formControlPr xmlns="http://schemas.microsoft.com/office/spreadsheetml/2009/9/main" objectType="Drop" dropStyle="combo" dx="22" fmlaLink="$B$55" fmlaRange="$G$78:$G$84" noThreeD="1" sel="1" val="0"/>
</file>

<file path=xl/ctrlProps/ctrlProp158.xml><?xml version="1.0" encoding="utf-8"?>
<formControlPr xmlns="http://schemas.microsoft.com/office/spreadsheetml/2009/9/main" objectType="Drop" dropStyle="combo" dx="22" fmlaLink="$B$58" fmlaRange="$G$78:$G$84" noThreeD="1" sel="1"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7</xdr:col>
      <xdr:colOff>438150</xdr:colOff>
      <xdr:row>0</xdr:row>
      <xdr:rowOff>38100</xdr:rowOff>
    </xdr:from>
    <xdr:to>
      <xdr:col>9</xdr:col>
      <xdr:colOff>1495425</xdr:colOff>
      <xdr:row>1</xdr:row>
      <xdr:rowOff>104775</xdr:rowOff>
    </xdr:to>
    <xdr:pic>
      <xdr:nvPicPr>
        <xdr:cNvPr id="2344" name="Picture 3" descr="DIT_cmyk_H_300dpi">
          <a:extLst>
            <a:ext uri="{FF2B5EF4-FFF2-40B4-BE49-F238E27FC236}">
              <a16:creationId xmlns:a16="http://schemas.microsoft.com/office/drawing/2014/main" id="{F1AC901B-DB68-F34E-84BC-D8E933BD51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29125" y="38100"/>
          <a:ext cx="227647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32</xdr:row>
          <xdr:rowOff>9525</xdr:rowOff>
        </xdr:from>
        <xdr:to>
          <xdr:col>2</xdr:col>
          <xdr:colOff>0</xdr:colOff>
          <xdr:row>34</xdr:row>
          <xdr:rowOff>47625</xdr:rowOff>
        </xdr:to>
        <xdr:sp macro="" textlink="">
          <xdr:nvSpPr>
            <xdr:cNvPr id="11266" name="Drop Down 2" hidden="1">
              <a:extLst>
                <a:ext uri="{63B3BB69-23CF-44E3-9099-C40C66FF867C}">
                  <a14:compatExt spid="_x0000_s11266"/>
                </a:ext>
                <a:ext uri="{FF2B5EF4-FFF2-40B4-BE49-F238E27FC236}">
                  <a16:creationId xmlns:a16="http://schemas.microsoft.com/office/drawing/2014/main" id="{00000000-0008-0000-0200-00000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9525</xdr:rowOff>
        </xdr:from>
        <xdr:to>
          <xdr:col>2</xdr:col>
          <xdr:colOff>0</xdr:colOff>
          <xdr:row>36</xdr:row>
          <xdr:rowOff>57150</xdr:rowOff>
        </xdr:to>
        <xdr:sp macro="" textlink="">
          <xdr:nvSpPr>
            <xdr:cNvPr id="11267" name="Drop Down 3" hidden="1">
              <a:extLst>
                <a:ext uri="{63B3BB69-23CF-44E3-9099-C40C66FF867C}">
                  <a14:compatExt spid="_x0000_s11267"/>
                </a:ext>
                <a:ext uri="{FF2B5EF4-FFF2-40B4-BE49-F238E27FC236}">
                  <a16:creationId xmlns:a16="http://schemas.microsoft.com/office/drawing/2014/main" id="{00000000-0008-0000-0200-00000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xdr:row>
          <xdr:rowOff>9525</xdr:rowOff>
        </xdr:from>
        <xdr:to>
          <xdr:col>2</xdr:col>
          <xdr:colOff>0</xdr:colOff>
          <xdr:row>39</xdr:row>
          <xdr:rowOff>95250</xdr:rowOff>
        </xdr:to>
        <xdr:sp macro="" textlink="">
          <xdr:nvSpPr>
            <xdr:cNvPr id="11268" name="Drop Down 4" hidden="1">
              <a:extLst>
                <a:ext uri="{63B3BB69-23CF-44E3-9099-C40C66FF867C}">
                  <a14:compatExt spid="_x0000_s11268"/>
                </a:ext>
                <a:ext uri="{FF2B5EF4-FFF2-40B4-BE49-F238E27FC236}">
                  <a16:creationId xmlns:a16="http://schemas.microsoft.com/office/drawing/2014/main" id="{00000000-0008-0000-02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xdr:row>
          <xdr:rowOff>9525</xdr:rowOff>
        </xdr:from>
        <xdr:to>
          <xdr:col>2</xdr:col>
          <xdr:colOff>0</xdr:colOff>
          <xdr:row>42</xdr:row>
          <xdr:rowOff>85725</xdr:rowOff>
        </xdr:to>
        <xdr:sp macro="" textlink="">
          <xdr:nvSpPr>
            <xdr:cNvPr id="11269" name="Drop Down 5" hidden="1">
              <a:extLst>
                <a:ext uri="{63B3BB69-23CF-44E3-9099-C40C66FF867C}">
                  <a14:compatExt spid="_x0000_s11269"/>
                </a:ext>
                <a:ext uri="{FF2B5EF4-FFF2-40B4-BE49-F238E27FC236}">
                  <a16:creationId xmlns:a16="http://schemas.microsoft.com/office/drawing/2014/main" id="{00000000-0008-0000-02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xdr:row>
          <xdr:rowOff>9525</xdr:rowOff>
        </xdr:from>
        <xdr:to>
          <xdr:col>6</xdr:col>
          <xdr:colOff>419100</xdr:colOff>
          <xdr:row>8</xdr:row>
          <xdr:rowOff>0</xdr:rowOff>
        </xdr:to>
        <xdr:sp macro="" textlink="">
          <xdr:nvSpPr>
            <xdr:cNvPr id="11270" name="Drop Down 6" hidden="1">
              <a:extLst>
                <a:ext uri="{63B3BB69-23CF-44E3-9099-C40C66FF867C}">
                  <a14:compatExt spid="_x0000_s11270"/>
                </a:ext>
                <a:ext uri="{FF2B5EF4-FFF2-40B4-BE49-F238E27FC236}">
                  <a16:creationId xmlns:a16="http://schemas.microsoft.com/office/drawing/2014/main" id="{00000000-0008-0000-0200-00000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8</xdr:row>
          <xdr:rowOff>9525</xdr:rowOff>
        </xdr:from>
        <xdr:to>
          <xdr:col>6</xdr:col>
          <xdr:colOff>419100</xdr:colOff>
          <xdr:row>8</xdr:row>
          <xdr:rowOff>219075</xdr:rowOff>
        </xdr:to>
        <xdr:sp macro="" textlink="">
          <xdr:nvSpPr>
            <xdr:cNvPr id="11276" name="Drop Down 12" hidden="1">
              <a:extLst>
                <a:ext uri="{63B3BB69-23CF-44E3-9099-C40C66FF867C}">
                  <a14:compatExt spid="_x0000_s11276"/>
                </a:ext>
                <a:ext uri="{FF2B5EF4-FFF2-40B4-BE49-F238E27FC236}">
                  <a16:creationId xmlns:a16="http://schemas.microsoft.com/office/drawing/2014/main" id="{00000000-0008-0000-0200-00000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15</xdr:row>
          <xdr:rowOff>9525</xdr:rowOff>
        </xdr:from>
        <xdr:to>
          <xdr:col>4</xdr:col>
          <xdr:colOff>952500</xdr:colOff>
          <xdr:row>16</xdr:row>
          <xdr:rowOff>0</xdr:rowOff>
        </xdr:to>
        <xdr:sp macro="" textlink="">
          <xdr:nvSpPr>
            <xdr:cNvPr id="11277" name="Drop Down 13" hidden="1">
              <a:extLst>
                <a:ext uri="{63B3BB69-23CF-44E3-9099-C40C66FF867C}">
                  <a14:compatExt spid="_x0000_s11277"/>
                </a:ext>
                <a:ext uri="{FF2B5EF4-FFF2-40B4-BE49-F238E27FC236}">
                  <a16:creationId xmlns:a16="http://schemas.microsoft.com/office/drawing/2014/main" id="{00000000-0008-0000-0200-00000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9525</xdr:rowOff>
        </xdr:from>
        <xdr:to>
          <xdr:col>2</xdr:col>
          <xdr:colOff>0</xdr:colOff>
          <xdr:row>20</xdr:row>
          <xdr:rowOff>228600</xdr:rowOff>
        </xdr:to>
        <xdr:sp macro="" textlink="">
          <xdr:nvSpPr>
            <xdr:cNvPr id="11278" name="Drop Down 14" hidden="1">
              <a:extLst>
                <a:ext uri="{63B3BB69-23CF-44E3-9099-C40C66FF867C}">
                  <a14:compatExt spid="_x0000_s11278"/>
                </a:ext>
                <a:ext uri="{FF2B5EF4-FFF2-40B4-BE49-F238E27FC236}">
                  <a16:creationId xmlns:a16="http://schemas.microsoft.com/office/drawing/2014/main" id="{00000000-0008-0000-0200-00000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xdr:row>
          <xdr:rowOff>9525</xdr:rowOff>
        </xdr:from>
        <xdr:to>
          <xdr:col>2</xdr:col>
          <xdr:colOff>0</xdr:colOff>
          <xdr:row>21</xdr:row>
          <xdr:rowOff>228600</xdr:rowOff>
        </xdr:to>
        <xdr:sp macro="" textlink="">
          <xdr:nvSpPr>
            <xdr:cNvPr id="11279" name="Drop Down 15" hidden="1">
              <a:extLst>
                <a:ext uri="{63B3BB69-23CF-44E3-9099-C40C66FF867C}">
                  <a14:compatExt spid="_x0000_s11279"/>
                </a:ext>
                <a:ext uri="{FF2B5EF4-FFF2-40B4-BE49-F238E27FC236}">
                  <a16:creationId xmlns:a16="http://schemas.microsoft.com/office/drawing/2014/main" id="{00000000-0008-0000-0200-00000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xdr:row>
          <xdr:rowOff>9525</xdr:rowOff>
        </xdr:from>
        <xdr:to>
          <xdr:col>2</xdr:col>
          <xdr:colOff>0</xdr:colOff>
          <xdr:row>22</xdr:row>
          <xdr:rowOff>228600</xdr:rowOff>
        </xdr:to>
        <xdr:sp macro="" textlink="">
          <xdr:nvSpPr>
            <xdr:cNvPr id="11280" name="Drop Down 16" hidden="1">
              <a:extLst>
                <a:ext uri="{63B3BB69-23CF-44E3-9099-C40C66FF867C}">
                  <a14:compatExt spid="_x0000_s11280"/>
                </a:ext>
                <a:ext uri="{FF2B5EF4-FFF2-40B4-BE49-F238E27FC236}">
                  <a16:creationId xmlns:a16="http://schemas.microsoft.com/office/drawing/2014/main" id="{00000000-0008-0000-0200-00001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23</xdr:row>
          <xdr:rowOff>9525</xdr:rowOff>
        </xdr:from>
        <xdr:to>
          <xdr:col>2</xdr:col>
          <xdr:colOff>0</xdr:colOff>
          <xdr:row>23</xdr:row>
          <xdr:rowOff>228600</xdr:rowOff>
        </xdr:to>
        <xdr:sp macro="" textlink="">
          <xdr:nvSpPr>
            <xdr:cNvPr id="11281" name="Drop Down 17" hidden="1">
              <a:extLst>
                <a:ext uri="{63B3BB69-23CF-44E3-9099-C40C66FF867C}">
                  <a14:compatExt spid="_x0000_s11281"/>
                </a:ext>
                <a:ext uri="{FF2B5EF4-FFF2-40B4-BE49-F238E27FC236}">
                  <a16:creationId xmlns:a16="http://schemas.microsoft.com/office/drawing/2014/main" id="{00000000-0008-0000-0200-00001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10</xdr:row>
          <xdr:rowOff>9525</xdr:rowOff>
        </xdr:from>
        <xdr:to>
          <xdr:col>4</xdr:col>
          <xdr:colOff>800100</xdr:colOff>
          <xdr:row>11</xdr:row>
          <xdr:rowOff>0</xdr:rowOff>
        </xdr:to>
        <xdr:sp macro="" textlink="">
          <xdr:nvSpPr>
            <xdr:cNvPr id="11282" name="Drop Down 18" hidden="1">
              <a:extLst>
                <a:ext uri="{63B3BB69-23CF-44E3-9099-C40C66FF867C}">
                  <a14:compatExt spid="_x0000_s11282"/>
                </a:ext>
                <a:ext uri="{FF2B5EF4-FFF2-40B4-BE49-F238E27FC236}">
                  <a16:creationId xmlns:a16="http://schemas.microsoft.com/office/drawing/2014/main" id="{00000000-0008-0000-0200-00001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11</xdr:row>
          <xdr:rowOff>9525</xdr:rowOff>
        </xdr:from>
        <xdr:to>
          <xdr:col>4</xdr:col>
          <xdr:colOff>800100</xdr:colOff>
          <xdr:row>12</xdr:row>
          <xdr:rowOff>0</xdr:rowOff>
        </xdr:to>
        <xdr:sp macro="" textlink="">
          <xdr:nvSpPr>
            <xdr:cNvPr id="11283" name="Drop Down 19" hidden="1">
              <a:extLst>
                <a:ext uri="{63B3BB69-23CF-44E3-9099-C40C66FF867C}">
                  <a14:compatExt spid="_x0000_s11283"/>
                </a:ext>
                <a:ext uri="{FF2B5EF4-FFF2-40B4-BE49-F238E27FC236}">
                  <a16:creationId xmlns:a16="http://schemas.microsoft.com/office/drawing/2014/main" id="{00000000-0008-0000-0200-00001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28</xdr:row>
          <xdr:rowOff>19050</xdr:rowOff>
        </xdr:from>
        <xdr:to>
          <xdr:col>7</xdr:col>
          <xdr:colOff>2219325</xdr:colOff>
          <xdr:row>28</xdr:row>
          <xdr:rowOff>276225</xdr:rowOff>
        </xdr:to>
        <xdr:sp macro="" textlink="">
          <xdr:nvSpPr>
            <xdr:cNvPr id="11284" name="Drop Down 20" hidden="1">
              <a:extLst>
                <a:ext uri="{63B3BB69-23CF-44E3-9099-C40C66FF867C}">
                  <a14:compatExt spid="_x0000_s11284"/>
                </a:ext>
                <a:ext uri="{FF2B5EF4-FFF2-40B4-BE49-F238E27FC236}">
                  <a16:creationId xmlns:a16="http://schemas.microsoft.com/office/drawing/2014/main" id="{00000000-0008-0000-0200-00001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28</xdr:row>
          <xdr:rowOff>38100</xdr:rowOff>
        </xdr:from>
        <xdr:to>
          <xdr:col>9</xdr:col>
          <xdr:colOff>2133600</xdr:colOff>
          <xdr:row>29</xdr:row>
          <xdr:rowOff>0</xdr:rowOff>
        </xdr:to>
        <xdr:sp macro="" textlink="">
          <xdr:nvSpPr>
            <xdr:cNvPr id="11285" name="Drop Down 21" hidden="1">
              <a:extLst>
                <a:ext uri="{63B3BB69-23CF-44E3-9099-C40C66FF867C}">
                  <a14:compatExt spid="_x0000_s11285"/>
                </a:ext>
                <a:ext uri="{FF2B5EF4-FFF2-40B4-BE49-F238E27FC236}">
                  <a16:creationId xmlns:a16="http://schemas.microsoft.com/office/drawing/2014/main" id="{00000000-0008-0000-0200-00001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28</xdr:row>
          <xdr:rowOff>38100</xdr:rowOff>
        </xdr:from>
        <xdr:to>
          <xdr:col>11</xdr:col>
          <xdr:colOff>1628775</xdr:colOff>
          <xdr:row>29</xdr:row>
          <xdr:rowOff>0</xdr:rowOff>
        </xdr:to>
        <xdr:sp macro="" textlink="">
          <xdr:nvSpPr>
            <xdr:cNvPr id="11286" name="Drop Down 22" hidden="1">
              <a:extLst>
                <a:ext uri="{63B3BB69-23CF-44E3-9099-C40C66FF867C}">
                  <a14:compatExt spid="_x0000_s11286"/>
                </a:ext>
                <a:ext uri="{FF2B5EF4-FFF2-40B4-BE49-F238E27FC236}">
                  <a16:creationId xmlns:a16="http://schemas.microsoft.com/office/drawing/2014/main" id="{00000000-0008-0000-0200-00001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28</xdr:row>
          <xdr:rowOff>38100</xdr:rowOff>
        </xdr:from>
        <xdr:to>
          <xdr:col>13</xdr:col>
          <xdr:colOff>2181225</xdr:colOff>
          <xdr:row>29</xdr:row>
          <xdr:rowOff>0</xdr:rowOff>
        </xdr:to>
        <xdr:sp macro="" textlink="">
          <xdr:nvSpPr>
            <xdr:cNvPr id="11287" name="Drop Down 23" hidden="1">
              <a:extLst>
                <a:ext uri="{63B3BB69-23CF-44E3-9099-C40C66FF867C}">
                  <a14:compatExt spid="_x0000_s11287"/>
                </a:ext>
                <a:ext uri="{FF2B5EF4-FFF2-40B4-BE49-F238E27FC236}">
                  <a16:creationId xmlns:a16="http://schemas.microsoft.com/office/drawing/2014/main" id="{00000000-0008-0000-0200-00001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31</xdr:row>
          <xdr:rowOff>19050</xdr:rowOff>
        </xdr:from>
        <xdr:to>
          <xdr:col>7</xdr:col>
          <xdr:colOff>2200275</xdr:colOff>
          <xdr:row>31</xdr:row>
          <xdr:rowOff>285750</xdr:rowOff>
        </xdr:to>
        <xdr:sp macro="" textlink="">
          <xdr:nvSpPr>
            <xdr:cNvPr id="11288" name="Drop Down 24" hidden="1">
              <a:extLst>
                <a:ext uri="{63B3BB69-23CF-44E3-9099-C40C66FF867C}">
                  <a14:compatExt spid="_x0000_s11288"/>
                </a:ext>
                <a:ext uri="{FF2B5EF4-FFF2-40B4-BE49-F238E27FC236}">
                  <a16:creationId xmlns:a16="http://schemas.microsoft.com/office/drawing/2014/main" id="{00000000-0008-0000-0200-00001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31</xdr:row>
          <xdr:rowOff>19050</xdr:rowOff>
        </xdr:from>
        <xdr:to>
          <xdr:col>9</xdr:col>
          <xdr:colOff>2143125</xdr:colOff>
          <xdr:row>31</xdr:row>
          <xdr:rowOff>285750</xdr:rowOff>
        </xdr:to>
        <xdr:sp macro="" textlink="">
          <xdr:nvSpPr>
            <xdr:cNvPr id="11289" name="Drop Down 25" hidden="1">
              <a:extLst>
                <a:ext uri="{63B3BB69-23CF-44E3-9099-C40C66FF867C}">
                  <a14:compatExt spid="_x0000_s11289"/>
                </a:ext>
                <a:ext uri="{FF2B5EF4-FFF2-40B4-BE49-F238E27FC236}">
                  <a16:creationId xmlns:a16="http://schemas.microsoft.com/office/drawing/2014/main" id="{00000000-0008-0000-0200-00001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31</xdr:row>
          <xdr:rowOff>19050</xdr:rowOff>
        </xdr:from>
        <xdr:to>
          <xdr:col>11</xdr:col>
          <xdr:colOff>1619250</xdr:colOff>
          <xdr:row>31</xdr:row>
          <xdr:rowOff>285750</xdr:rowOff>
        </xdr:to>
        <xdr:sp macro="" textlink="">
          <xdr:nvSpPr>
            <xdr:cNvPr id="11290" name="Drop Down 26" hidden="1">
              <a:extLst>
                <a:ext uri="{63B3BB69-23CF-44E3-9099-C40C66FF867C}">
                  <a14:compatExt spid="_x0000_s11290"/>
                </a:ext>
                <a:ext uri="{FF2B5EF4-FFF2-40B4-BE49-F238E27FC236}">
                  <a16:creationId xmlns:a16="http://schemas.microsoft.com/office/drawing/2014/main" id="{00000000-0008-0000-0200-00001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31</xdr:row>
          <xdr:rowOff>19050</xdr:rowOff>
        </xdr:from>
        <xdr:to>
          <xdr:col>13</xdr:col>
          <xdr:colOff>2190750</xdr:colOff>
          <xdr:row>31</xdr:row>
          <xdr:rowOff>285750</xdr:rowOff>
        </xdr:to>
        <xdr:sp macro="" textlink="">
          <xdr:nvSpPr>
            <xdr:cNvPr id="11291" name="Drop Down 27" hidden="1">
              <a:extLst>
                <a:ext uri="{63B3BB69-23CF-44E3-9099-C40C66FF867C}">
                  <a14:compatExt spid="_x0000_s11291"/>
                </a:ext>
                <a:ext uri="{FF2B5EF4-FFF2-40B4-BE49-F238E27FC236}">
                  <a16:creationId xmlns:a16="http://schemas.microsoft.com/office/drawing/2014/main" id="{00000000-0008-0000-0200-00001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34</xdr:row>
          <xdr:rowOff>28575</xdr:rowOff>
        </xdr:from>
        <xdr:to>
          <xdr:col>7</xdr:col>
          <xdr:colOff>2200275</xdr:colOff>
          <xdr:row>35</xdr:row>
          <xdr:rowOff>28575</xdr:rowOff>
        </xdr:to>
        <xdr:sp macro="" textlink="">
          <xdr:nvSpPr>
            <xdr:cNvPr id="11292" name="Drop Down 28" hidden="1">
              <a:extLst>
                <a:ext uri="{63B3BB69-23CF-44E3-9099-C40C66FF867C}">
                  <a14:compatExt spid="_x0000_s11292"/>
                </a:ext>
                <a:ext uri="{FF2B5EF4-FFF2-40B4-BE49-F238E27FC236}">
                  <a16:creationId xmlns:a16="http://schemas.microsoft.com/office/drawing/2014/main" id="{00000000-0008-0000-0200-00001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34</xdr:row>
          <xdr:rowOff>28575</xdr:rowOff>
        </xdr:from>
        <xdr:to>
          <xdr:col>9</xdr:col>
          <xdr:colOff>2143125</xdr:colOff>
          <xdr:row>35</xdr:row>
          <xdr:rowOff>28575</xdr:rowOff>
        </xdr:to>
        <xdr:sp macro="" textlink="">
          <xdr:nvSpPr>
            <xdr:cNvPr id="11293" name="Drop Down 29" hidden="1">
              <a:extLst>
                <a:ext uri="{63B3BB69-23CF-44E3-9099-C40C66FF867C}">
                  <a14:compatExt spid="_x0000_s11293"/>
                </a:ext>
                <a:ext uri="{FF2B5EF4-FFF2-40B4-BE49-F238E27FC236}">
                  <a16:creationId xmlns:a16="http://schemas.microsoft.com/office/drawing/2014/main" id="{00000000-0008-0000-0200-00001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34</xdr:row>
          <xdr:rowOff>28575</xdr:rowOff>
        </xdr:from>
        <xdr:to>
          <xdr:col>11</xdr:col>
          <xdr:colOff>1600200</xdr:colOff>
          <xdr:row>35</xdr:row>
          <xdr:rowOff>28575</xdr:rowOff>
        </xdr:to>
        <xdr:sp macro="" textlink="">
          <xdr:nvSpPr>
            <xdr:cNvPr id="11294" name="Drop Down 30" hidden="1">
              <a:extLst>
                <a:ext uri="{63B3BB69-23CF-44E3-9099-C40C66FF867C}">
                  <a14:compatExt spid="_x0000_s11294"/>
                </a:ext>
                <a:ext uri="{FF2B5EF4-FFF2-40B4-BE49-F238E27FC236}">
                  <a16:creationId xmlns:a16="http://schemas.microsoft.com/office/drawing/2014/main" id="{00000000-0008-0000-0200-00001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34</xdr:row>
          <xdr:rowOff>28575</xdr:rowOff>
        </xdr:from>
        <xdr:to>
          <xdr:col>13</xdr:col>
          <xdr:colOff>2171700</xdr:colOff>
          <xdr:row>35</xdr:row>
          <xdr:rowOff>28575</xdr:rowOff>
        </xdr:to>
        <xdr:sp macro="" textlink="">
          <xdr:nvSpPr>
            <xdr:cNvPr id="11295" name="Drop Down 31" hidden="1">
              <a:extLst>
                <a:ext uri="{63B3BB69-23CF-44E3-9099-C40C66FF867C}">
                  <a14:compatExt spid="_x0000_s11295"/>
                </a:ext>
                <a:ext uri="{FF2B5EF4-FFF2-40B4-BE49-F238E27FC236}">
                  <a16:creationId xmlns:a16="http://schemas.microsoft.com/office/drawing/2014/main" id="{00000000-0008-0000-0200-00001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37</xdr:row>
          <xdr:rowOff>28575</xdr:rowOff>
        </xdr:from>
        <xdr:to>
          <xdr:col>7</xdr:col>
          <xdr:colOff>2200275</xdr:colOff>
          <xdr:row>38</xdr:row>
          <xdr:rowOff>28575</xdr:rowOff>
        </xdr:to>
        <xdr:sp macro="" textlink="">
          <xdr:nvSpPr>
            <xdr:cNvPr id="11296" name="Drop Down 32" hidden="1">
              <a:extLst>
                <a:ext uri="{63B3BB69-23CF-44E3-9099-C40C66FF867C}">
                  <a14:compatExt spid="_x0000_s11296"/>
                </a:ext>
                <a:ext uri="{FF2B5EF4-FFF2-40B4-BE49-F238E27FC236}">
                  <a16:creationId xmlns:a16="http://schemas.microsoft.com/office/drawing/2014/main" id="{00000000-0008-0000-0200-00002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28575</xdr:rowOff>
        </xdr:from>
        <xdr:to>
          <xdr:col>9</xdr:col>
          <xdr:colOff>2124075</xdr:colOff>
          <xdr:row>38</xdr:row>
          <xdr:rowOff>28575</xdr:rowOff>
        </xdr:to>
        <xdr:sp macro="" textlink="">
          <xdr:nvSpPr>
            <xdr:cNvPr id="11297" name="Drop Down 33" hidden="1">
              <a:extLst>
                <a:ext uri="{63B3BB69-23CF-44E3-9099-C40C66FF867C}">
                  <a14:compatExt spid="_x0000_s11297"/>
                </a:ext>
                <a:ext uri="{FF2B5EF4-FFF2-40B4-BE49-F238E27FC236}">
                  <a16:creationId xmlns:a16="http://schemas.microsoft.com/office/drawing/2014/main" id="{00000000-0008-0000-0200-00002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37</xdr:row>
          <xdr:rowOff>28575</xdr:rowOff>
        </xdr:from>
        <xdr:to>
          <xdr:col>11</xdr:col>
          <xdr:colOff>1609725</xdr:colOff>
          <xdr:row>38</xdr:row>
          <xdr:rowOff>28575</xdr:rowOff>
        </xdr:to>
        <xdr:sp macro="" textlink="">
          <xdr:nvSpPr>
            <xdr:cNvPr id="11298" name="Drop Down 34" hidden="1">
              <a:extLst>
                <a:ext uri="{63B3BB69-23CF-44E3-9099-C40C66FF867C}">
                  <a14:compatExt spid="_x0000_s11298"/>
                </a:ext>
                <a:ext uri="{FF2B5EF4-FFF2-40B4-BE49-F238E27FC236}">
                  <a16:creationId xmlns:a16="http://schemas.microsoft.com/office/drawing/2014/main" id="{00000000-0008-0000-0200-00002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37</xdr:row>
          <xdr:rowOff>28575</xdr:rowOff>
        </xdr:from>
        <xdr:to>
          <xdr:col>13</xdr:col>
          <xdr:colOff>2181225</xdr:colOff>
          <xdr:row>38</xdr:row>
          <xdr:rowOff>28575</xdr:rowOff>
        </xdr:to>
        <xdr:sp macro="" textlink="">
          <xdr:nvSpPr>
            <xdr:cNvPr id="11299" name="Drop Down 35" hidden="1">
              <a:extLst>
                <a:ext uri="{63B3BB69-23CF-44E3-9099-C40C66FF867C}">
                  <a14:compatExt spid="_x0000_s11299"/>
                </a:ext>
                <a:ext uri="{FF2B5EF4-FFF2-40B4-BE49-F238E27FC236}">
                  <a16:creationId xmlns:a16="http://schemas.microsoft.com/office/drawing/2014/main" id="{00000000-0008-0000-0200-00002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40</xdr:row>
          <xdr:rowOff>28575</xdr:rowOff>
        </xdr:from>
        <xdr:to>
          <xdr:col>7</xdr:col>
          <xdr:colOff>2200275</xdr:colOff>
          <xdr:row>41</xdr:row>
          <xdr:rowOff>28575</xdr:rowOff>
        </xdr:to>
        <xdr:sp macro="" textlink="">
          <xdr:nvSpPr>
            <xdr:cNvPr id="11300" name="Drop Down 36" hidden="1">
              <a:extLst>
                <a:ext uri="{63B3BB69-23CF-44E3-9099-C40C66FF867C}">
                  <a14:compatExt spid="_x0000_s11300"/>
                </a:ext>
                <a:ext uri="{FF2B5EF4-FFF2-40B4-BE49-F238E27FC236}">
                  <a16:creationId xmlns:a16="http://schemas.microsoft.com/office/drawing/2014/main" id="{00000000-0008-0000-0200-00002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xdr:row>
          <xdr:rowOff>28575</xdr:rowOff>
        </xdr:from>
        <xdr:to>
          <xdr:col>9</xdr:col>
          <xdr:colOff>2124075</xdr:colOff>
          <xdr:row>41</xdr:row>
          <xdr:rowOff>28575</xdr:rowOff>
        </xdr:to>
        <xdr:sp macro="" textlink="">
          <xdr:nvSpPr>
            <xdr:cNvPr id="11301" name="Drop Down 37" hidden="1">
              <a:extLst>
                <a:ext uri="{63B3BB69-23CF-44E3-9099-C40C66FF867C}">
                  <a14:compatExt spid="_x0000_s11301"/>
                </a:ext>
                <a:ext uri="{FF2B5EF4-FFF2-40B4-BE49-F238E27FC236}">
                  <a16:creationId xmlns:a16="http://schemas.microsoft.com/office/drawing/2014/main" id="{00000000-0008-0000-0200-00002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40</xdr:row>
          <xdr:rowOff>28575</xdr:rowOff>
        </xdr:from>
        <xdr:to>
          <xdr:col>11</xdr:col>
          <xdr:colOff>1609725</xdr:colOff>
          <xdr:row>41</xdr:row>
          <xdr:rowOff>28575</xdr:rowOff>
        </xdr:to>
        <xdr:sp macro="" textlink="">
          <xdr:nvSpPr>
            <xdr:cNvPr id="11302" name="Drop Down 38" hidden="1">
              <a:extLst>
                <a:ext uri="{63B3BB69-23CF-44E3-9099-C40C66FF867C}">
                  <a14:compatExt spid="_x0000_s11302"/>
                </a:ext>
                <a:ext uri="{FF2B5EF4-FFF2-40B4-BE49-F238E27FC236}">
                  <a16:creationId xmlns:a16="http://schemas.microsoft.com/office/drawing/2014/main" id="{00000000-0008-0000-0200-00002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40</xdr:row>
          <xdr:rowOff>28575</xdr:rowOff>
        </xdr:from>
        <xdr:to>
          <xdr:col>13</xdr:col>
          <xdr:colOff>2181225</xdr:colOff>
          <xdr:row>41</xdr:row>
          <xdr:rowOff>28575</xdr:rowOff>
        </xdr:to>
        <xdr:sp macro="" textlink="">
          <xdr:nvSpPr>
            <xdr:cNvPr id="11303" name="Drop Down 39" hidden="1">
              <a:extLst>
                <a:ext uri="{63B3BB69-23CF-44E3-9099-C40C66FF867C}">
                  <a14:compatExt spid="_x0000_s11303"/>
                </a:ext>
                <a:ext uri="{FF2B5EF4-FFF2-40B4-BE49-F238E27FC236}">
                  <a16:creationId xmlns:a16="http://schemas.microsoft.com/office/drawing/2014/main" id="{00000000-0008-0000-0200-00002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44</xdr:row>
          <xdr:rowOff>9525</xdr:rowOff>
        </xdr:from>
        <xdr:to>
          <xdr:col>2</xdr:col>
          <xdr:colOff>0</xdr:colOff>
          <xdr:row>45</xdr:row>
          <xdr:rowOff>47625</xdr:rowOff>
        </xdr:to>
        <xdr:sp macro="" textlink="">
          <xdr:nvSpPr>
            <xdr:cNvPr id="11304" name="Drop Down 40" hidden="1">
              <a:extLst>
                <a:ext uri="{63B3BB69-23CF-44E3-9099-C40C66FF867C}">
                  <a14:compatExt spid="_x0000_s11304"/>
                </a:ext>
                <a:ext uri="{FF2B5EF4-FFF2-40B4-BE49-F238E27FC236}">
                  <a16:creationId xmlns:a16="http://schemas.microsoft.com/office/drawing/2014/main" id="{00000000-0008-0000-0200-00002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xdr:row>
          <xdr:rowOff>9525</xdr:rowOff>
        </xdr:from>
        <xdr:to>
          <xdr:col>2</xdr:col>
          <xdr:colOff>0</xdr:colOff>
          <xdr:row>49</xdr:row>
          <xdr:rowOff>0</xdr:rowOff>
        </xdr:to>
        <xdr:sp macro="" textlink="">
          <xdr:nvSpPr>
            <xdr:cNvPr id="11305" name="Drop Down 41" hidden="1">
              <a:extLst>
                <a:ext uri="{63B3BB69-23CF-44E3-9099-C40C66FF867C}">
                  <a14:compatExt spid="_x0000_s11305"/>
                </a:ext>
                <a:ext uri="{FF2B5EF4-FFF2-40B4-BE49-F238E27FC236}">
                  <a16:creationId xmlns:a16="http://schemas.microsoft.com/office/drawing/2014/main" id="{00000000-0008-0000-0200-00002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xdr:row>
          <xdr:rowOff>9525</xdr:rowOff>
        </xdr:from>
        <xdr:to>
          <xdr:col>2</xdr:col>
          <xdr:colOff>0</xdr:colOff>
          <xdr:row>51</xdr:row>
          <xdr:rowOff>47625</xdr:rowOff>
        </xdr:to>
        <xdr:sp macro="" textlink="">
          <xdr:nvSpPr>
            <xdr:cNvPr id="11306" name="Drop Down 42" hidden="1">
              <a:extLst>
                <a:ext uri="{63B3BB69-23CF-44E3-9099-C40C66FF867C}">
                  <a14:compatExt spid="_x0000_s11306"/>
                </a:ext>
                <a:ext uri="{FF2B5EF4-FFF2-40B4-BE49-F238E27FC236}">
                  <a16:creationId xmlns:a16="http://schemas.microsoft.com/office/drawing/2014/main" id="{00000000-0008-0000-0200-00002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xdr:row>
          <xdr:rowOff>9525</xdr:rowOff>
        </xdr:from>
        <xdr:to>
          <xdr:col>2</xdr:col>
          <xdr:colOff>0</xdr:colOff>
          <xdr:row>54</xdr:row>
          <xdr:rowOff>38100</xdr:rowOff>
        </xdr:to>
        <xdr:sp macro="" textlink="">
          <xdr:nvSpPr>
            <xdr:cNvPr id="11307" name="Drop Down 43" hidden="1">
              <a:extLst>
                <a:ext uri="{63B3BB69-23CF-44E3-9099-C40C66FF867C}">
                  <a14:compatExt spid="_x0000_s11307"/>
                </a:ext>
                <a:ext uri="{FF2B5EF4-FFF2-40B4-BE49-F238E27FC236}">
                  <a16:creationId xmlns:a16="http://schemas.microsoft.com/office/drawing/2014/main" id="{00000000-0008-0000-0200-00002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xdr:row>
          <xdr:rowOff>9525</xdr:rowOff>
        </xdr:from>
        <xdr:to>
          <xdr:col>2</xdr:col>
          <xdr:colOff>0</xdr:colOff>
          <xdr:row>57</xdr:row>
          <xdr:rowOff>47625</xdr:rowOff>
        </xdr:to>
        <xdr:sp macro="" textlink="">
          <xdr:nvSpPr>
            <xdr:cNvPr id="11308" name="Drop Down 44" hidden="1">
              <a:extLst>
                <a:ext uri="{63B3BB69-23CF-44E3-9099-C40C66FF867C}">
                  <a14:compatExt spid="_x0000_s11308"/>
                </a:ext>
                <a:ext uri="{FF2B5EF4-FFF2-40B4-BE49-F238E27FC236}">
                  <a16:creationId xmlns:a16="http://schemas.microsoft.com/office/drawing/2014/main" id="{00000000-0008-0000-0200-00002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43</xdr:row>
          <xdr:rowOff>28575</xdr:rowOff>
        </xdr:from>
        <xdr:to>
          <xdr:col>7</xdr:col>
          <xdr:colOff>2219325</xdr:colOff>
          <xdr:row>44</xdr:row>
          <xdr:rowOff>28575</xdr:rowOff>
        </xdr:to>
        <xdr:sp macro="" textlink="">
          <xdr:nvSpPr>
            <xdr:cNvPr id="11309" name="Drop Down 45" hidden="1">
              <a:extLst>
                <a:ext uri="{63B3BB69-23CF-44E3-9099-C40C66FF867C}">
                  <a14:compatExt spid="_x0000_s11309"/>
                </a:ext>
                <a:ext uri="{FF2B5EF4-FFF2-40B4-BE49-F238E27FC236}">
                  <a16:creationId xmlns:a16="http://schemas.microsoft.com/office/drawing/2014/main" id="{00000000-0008-0000-0200-00002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43</xdr:row>
          <xdr:rowOff>28575</xdr:rowOff>
        </xdr:from>
        <xdr:to>
          <xdr:col>9</xdr:col>
          <xdr:colOff>2124075</xdr:colOff>
          <xdr:row>44</xdr:row>
          <xdr:rowOff>28575</xdr:rowOff>
        </xdr:to>
        <xdr:sp macro="" textlink="">
          <xdr:nvSpPr>
            <xdr:cNvPr id="11310" name="Drop Down 46" hidden="1">
              <a:extLst>
                <a:ext uri="{63B3BB69-23CF-44E3-9099-C40C66FF867C}">
                  <a14:compatExt spid="_x0000_s11310"/>
                </a:ext>
                <a:ext uri="{FF2B5EF4-FFF2-40B4-BE49-F238E27FC236}">
                  <a16:creationId xmlns:a16="http://schemas.microsoft.com/office/drawing/2014/main" id="{00000000-0008-0000-0200-00002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43</xdr:row>
          <xdr:rowOff>28575</xdr:rowOff>
        </xdr:from>
        <xdr:to>
          <xdr:col>11</xdr:col>
          <xdr:colOff>1619250</xdr:colOff>
          <xdr:row>44</xdr:row>
          <xdr:rowOff>28575</xdr:rowOff>
        </xdr:to>
        <xdr:sp macro="" textlink="">
          <xdr:nvSpPr>
            <xdr:cNvPr id="11311" name="Drop Down 47" hidden="1">
              <a:extLst>
                <a:ext uri="{63B3BB69-23CF-44E3-9099-C40C66FF867C}">
                  <a14:compatExt spid="_x0000_s11311"/>
                </a:ext>
                <a:ext uri="{FF2B5EF4-FFF2-40B4-BE49-F238E27FC236}">
                  <a16:creationId xmlns:a16="http://schemas.microsoft.com/office/drawing/2014/main" id="{00000000-0008-0000-0200-00002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43</xdr:row>
          <xdr:rowOff>28575</xdr:rowOff>
        </xdr:from>
        <xdr:to>
          <xdr:col>13</xdr:col>
          <xdr:colOff>2181225</xdr:colOff>
          <xdr:row>44</xdr:row>
          <xdr:rowOff>28575</xdr:rowOff>
        </xdr:to>
        <xdr:sp macro="" textlink="">
          <xdr:nvSpPr>
            <xdr:cNvPr id="11312" name="Drop Down 48" hidden="1">
              <a:extLst>
                <a:ext uri="{63B3BB69-23CF-44E3-9099-C40C66FF867C}">
                  <a14:compatExt spid="_x0000_s11312"/>
                </a:ext>
                <a:ext uri="{FF2B5EF4-FFF2-40B4-BE49-F238E27FC236}">
                  <a16:creationId xmlns:a16="http://schemas.microsoft.com/office/drawing/2014/main" id="{00000000-0008-0000-0200-00003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46</xdr:row>
          <xdr:rowOff>9525</xdr:rowOff>
        </xdr:from>
        <xdr:to>
          <xdr:col>7</xdr:col>
          <xdr:colOff>2219325</xdr:colOff>
          <xdr:row>47</xdr:row>
          <xdr:rowOff>9525</xdr:rowOff>
        </xdr:to>
        <xdr:sp macro="" textlink="">
          <xdr:nvSpPr>
            <xdr:cNvPr id="11313" name="Drop Down 49" hidden="1">
              <a:extLst>
                <a:ext uri="{63B3BB69-23CF-44E3-9099-C40C66FF867C}">
                  <a14:compatExt spid="_x0000_s11313"/>
                </a:ext>
                <a:ext uri="{FF2B5EF4-FFF2-40B4-BE49-F238E27FC236}">
                  <a16:creationId xmlns:a16="http://schemas.microsoft.com/office/drawing/2014/main" id="{00000000-0008-0000-0200-00003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xdr:row>
          <xdr:rowOff>9525</xdr:rowOff>
        </xdr:from>
        <xdr:to>
          <xdr:col>9</xdr:col>
          <xdr:colOff>2143125</xdr:colOff>
          <xdr:row>47</xdr:row>
          <xdr:rowOff>9525</xdr:rowOff>
        </xdr:to>
        <xdr:sp macro="" textlink="">
          <xdr:nvSpPr>
            <xdr:cNvPr id="11314" name="Drop Down 50" hidden="1">
              <a:extLst>
                <a:ext uri="{63B3BB69-23CF-44E3-9099-C40C66FF867C}">
                  <a14:compatExt spid="_x0000_s11314"/>
                </a:ext>
                <a:ext uri="{FF2B5EF4-FFF2-40B4-BE49-F238E27FC236}">
                  <a16:creationId xmlns:a16="http://schemas.microsoft.com/office/drawing/2014/main" id="{00000000-0008-0000-0200-00003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46</xdr:row>
          <xdr:rowOff>9525</xdr:rowOff>
        </xdr:from>
        <xdr:to>
          <xdr:col>11</xdr:col>
          <xdr:colOff>1619250</xdr:colOff>
          <xdr:row>47</xdr:row>
          <xdr:rowOff>9525</xdr:rowOff>
        </xdr:to>
        <xdr:sp macro="" textlink="">
          <xdr:nvSpPr>
            <xdr:cNvPr id="11315" name="Drop Down 51" hidden="1">
              <a:extLst>
                <a:ext uri="{63B3BB69-23CF-44E3-9099-C40C66FF867C}">
                  <a14:compatExt spid="_x0000_s11315"/>
                </a:ext>
                <a:ext uri="{FF2B5EF4-FFF2-40B4-BE49-F238E27FC236}">
                  <a16:creationId xmlns:a16="http://schemas.microsoft.com/office/drawing/2014/main" id="{00000000-0008-0000-0200-00003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46</xdr:row>
          <xdr:rowOff>9525</xdr:rowOff>
        </xdr:from>
        <xdr:to>
          <xdr:col>13</xdr:col>
          <xdr:colOff>2190750</xdr:colOff>
          <xdr:row>47</xdr:row>
          <xdr:rowOff>9525</xdr:rowOff>
        </xdr:to>
        <xdr:sp macro="" textlink="">
          <xdr:nvSpPr>
            <xdr:cNvPr id="11316" name="Drop Down 52" hidden="1">
              <a:extLst>
                <a:ext uri="{63B3BB69-23CF-44E3-9099-C40C66FF867C}">
                  <a14:compatExt spid="_x0000_s11316"/>
                </a:ext>
                <a:ext uri="{FF2B5EF4-FFF2-40B4-BE49-F238E27FC236}">
                  <a16:creationId xmlns:a16="http://schemas.microsoft.com/office/drawing/2014/main" id="{00000000-0008-0000-0200-00003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49</xdr:row>
          <xdr:rowOff>19050</xdr:rowOff>
        </xdr:from>
        <xdr:to>
          <xdr:col>7</xdr:col>
          <xdr:colOff>2200275</xdr:colOff>
          <xdr:row>50</xdr:row>
          <xdr:rowOff>9525</xdr:rowOff>
        </xdr:to>
        <xdr:sp macro="" textlink="">
          <xdr:nvSpPr>
            <xdr:cNvPr id="11317" name="Drop Down 53" hidden="1">
              <a:extLst>
                <a:ext uri="{63B3BB69-23CF-44E3-9099-C40C66FF867C}">
                  <a14:compatExt spid="_x0000_s11317"/>
                </a:ext>
                <a:ext uri="{FF2B5EF4-FFF2-40B4-BE49-F238E27FC236}">
                  <a16:creationId xmlns:a16="http://schemas.microsoft.com/office/drawing/2014/main" id="{00000000-0008-0000-0200-00003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49</xdr:row>
          <xdr:rowOff>19050</xdr:rowOff>
        </xdr:from>
        <xdr:to>
          <xdr:col>9</xdr:col>
          <xdr:colOff>2143125</xdr:colOff>
          <xdr:row>50</xdr:row>
          <xdr:rowOff>9525</xdr:rowOff>
        </xdr:to>
        <xdr:sp macro="" textlink="">
          <xdr:nvSpPr>
            <xdr:cNvPr id="11318" name="Drop Down 54" hidden="1">
              <a:extLst>
                <a:ext uri="{63B3BB69-23CF-44E3-9099-C40C66FF867C}">
                  <a14:compatExt spid="_x0000_s11318"/>
                </a:ext>
                <a:ext uri="{FF2B5EF4-FFF2-40B4-BE49-F238E27FC236}">
                  <a16:creationId xmlns:a16="http://schemas.microsoft.com/office/drawing/2014/main" id="{00000000-0008-0000-0200-00003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49</xdr:row>
          <xdr:rowOff>19050</xdr:rowOff>
        </xdr:from>
        <xdr:to>
          <xdr:col>11</xdr:col>
          <xdr:colOff>1600200</xdr:colOff>
          <xdr:row>50</xdr:row>
          <xdr:rowOff>9525</xdr:rowOff>
        </xdr:to>
        <xdr:sp macro="" textlink="">
          <xdr:nvSpPr>
            <xdr:cNvPr id="11319" name="Drop Down 55" hidden="1">
              <a:extLst>
                <a:ext uri="{63B3BB69-23CF-44E3-9099-C40C66FF867C}">
                  <a14:compatExt spid="_x0000_s11319"/>
                </a:ext>
                <a:ext uri="{FF2B5EF4-FFF2-40B4-BE49-F238E27FC236}">
                  <a16:creationId xmlns:a16="http://schemas.microsoft.com/office/drawing/2014/main" id="{00000000-0008-0000-0200-00003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49</xdr:row>
          <xdr:rowOff>19050</xdr:rowOff>
        </xdr:from>
        <xdr:to>
          <xdr:col>13</xdr:col>
          <xdr:colOff>2171700</xdr:colOff>
          <xdr:row>50</xdr:row>
          <xdr:rowOff>9525</xdr:rowOff>
        </xdr:to>
        <xdr:sp macro="" textlink="">
          <xdr:nvSpPr>
            <xdr:cNvPr id="11320" name="Drop Down 56" hidden="1">
              <a:extLst>
                <a:ext uri="{63B3BB69-23CF-44E3-9099-C40C66FF867C}">
                  <a14:compatExt spid="_x0000_s11320"/>
                </a:ext>
                <a:ext uri="{FF2B5EF4-FFF2-40B4-BE49-F238E27FC236}">
                  <a16:creationId xmlns:a16="http://schemas.microsoft.com/office/drawing/2014/main" id="{00000000-0008-0000-0200-00003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52</xdr:row>
          <xdr:rowOff>19050</xdr:rowOff>
        </xdr:from>
        <xdr:to>
          <xdr:col>7</xdr:col>
          <xdr:colOff>2200275</xdr:colOff>
          <xdr:row>53</xdr:row>
          <xdr:rowOff>9525</xdr:rowOff>
        </xdr:to>
        <xdr:sp macro="" textlink="">
          <xdr:nvSpPr>
            <xdr:cNvPr id="11321" name="Drop Down 57" hidden="1">
              <a:extLst>
                <a:ext uri="{63B3BB69-23CF-44E3-9099-C40C66FF867C}">
                  <a14:compatExt spid="_x0000_s11321"/>
                </a:ext>
                <a:ext uri="{FF2B5EF4-FFF2-40B4-BE49-F238E27FC236}">
                  <a16:creationId xmlns:a16="http://schemas.microsoft.com/office/drawing/2014/main" id="{00000000-0008-0000-0200-00003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52</xdr:row>
          <xdr:rowOff>19050</xdr:rowOff>
        </xdr:from>
        <xdr:to>
          <xdr:col>9</xdr:col>
          <xdr:colOff>2124075</xdr:colOff>
          <xdr:row>53</xdr:row>
          <xdr:rowOff>9525</xdr:rowOff>
        </xdr:to>
        <xdr:sp macro="" textlink="">
          <xdr:nvSpPr>
            <xdr:cNvPr id="11322" name="Drop Down 58" hidden="1">
              <a:extLst>
                <a:ext uri="{63B3BB69-23CF-44E3-9099-C40C66FF867C}">
                  <a14:compatExt spid="_x0000_s11322"/>
                </a:ext>
                <a:ext uri="{FF2B5EF4-FFF2-40B4-BE49-F238E27FC236}">
                  <a16:creationId xmlns:a16="http://schemas.microsoft.com/office/drawing/2014/main" id="{00000000-0008-0000-0200-00003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52</xdr:row>
          <xdr:rowOff>19050</xdr:rowOff>
        </xdr:from>
        <xdr:to>
          <xdr:col>11</xdr:col>
          <xdr:colOff>1609725</xdr:colOff>
          <xdr:row>53</xdr:row>
          <xdr:rowOff>9525</xdr:rowOff>
        </xdr:to>
        <xdr:sp macro="" textlink="">
          <xdr:nvSpPr>
            <xdr:cNvPr id="11323" name="Drop Down 59" hidden="1">
              <a:extLst>
                <a:ext uri="{63B3BB69-23CF-44E3-9099-C40C66FF867C}">
                  <a14:compatExt spid="_x0000_s11323"/>
                </a:ext>
                <a:ext uri="{FF2B5EF4-FFF2-40B4-BE49-F238E27FC236}">
                  <a16:creationId xmlns:a16="http://schemas.microsoft.com/office/drawing/2014/main" id="{00000000-0008-0000-0200-00003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52</xdr:row>
          <xdr:rowOff>19050</xdr:rowOff>
        </xdr:from>
        <xdr:to>
          <xdr:col>13</xdr:col>
          <xdr:colOff>2181225</xdr:colOff>
          <xdr:row>53</xdr:row>
          <xdr:rowOff>9525</xdr:rowOff>
        </xdr:to>
        <xdr:sp macro="" textlink="">
          <xdr:nvSpPr>
            <xdr:cNvPr id="11324" name="Drop Down 60" hidden="1">
              <a:extLst>
                <a:ext uri="{63B3BB69-23CF-44E3-9099-C40C66FF867C}">
                  <a14:compatExt spid="_x0000_s11324"/>
                </a:ext>
                <a:ext uri="{FF2B5EF4-FFF2-40B4-BE49-F238E27FC236}">
                  <a16:creationId xmlns:a16="http://schemas.microsoft.com/office/drawing/2014/main" id="{00000000-0008-0000-0200-00003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55</xdr:row>
          <xdr:rowOff>19050</xdr:rowOff>
        </xdr:from>
        <xdr:to>
          <xdr:col>7</xdr:col>
          <xdr:colOff>2200275</xdr:colOff>
          <xdr:row>56</xdr:row>
          <xdr:rowOff>9525</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2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55</xdr:row>
          <xdr:rowOff>19050</xdr:rowOff>
        </xdr:from>
        <xdr:to>
          <xdr:col>9</xdr:col>
          <xdr:colOff>2124075</xdr:colOff>
          <xdr:row>56</xdr:row>
          <xdr:rowOff>9525</xdr:rowOff>
        </xdr:to>
        <xdr:sp macro="" textlink="">
          <xdr:nvSpPr>
            <xdr:cNvPr id="11326" name="Drop Down 62" hidden="1">
              <a:extLst>
                <a:ext uri="{63B3BB69-23CF-44E3-9099-C40C66FF867C}">
                  <a14:compatExt spid="_x0000_s11326"/>
                </a:ext>
                <a:ext uri="{FF2B5EF4-FFF2-40B4-BE49-F238E27FC236}">
                  <a16:creationId xmlns:a16="http://schemas.microsoft.com/office/drawing/2014/main" id="{00000000-0008-0000-0200-00003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55</xdr:row>
          <xdr:rowOff>19050</xdr:rowOff>
        </xdr:from>
        <xdr:to>
          <xdr:col>11</xdr:col>
          <xdr:colOff>1609725</xdr:colOff>
          <xdr:row>56</xdr:row>
          <xdr:rowOff>9525</xdr:rowOff>
        </xdr:to>
        <xdr:sp macro="" textlink="">
          <xdr:nvSpPr>
            <xdr:cNvPr id="11327" name="Drop Down 63" hidden="1">
              <a:extLst>
                <a:ext uri="{63B3BB69-23CF-44E3-9099-C40C66FF867C}">
                  <a14:compatExt spid="_x0000_s11327"/>
                </a:ext>
                <a:ext uri="{FF2B5EF4-FFF2-40B4-BE49-F238E27FC236}">
                  <a16:creationId xmlns:a16="http://schemas.microsoft.com/office/drawing/2014/main" id="{00000000-0008-0000-0200-00003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55</xdr:row>
          <xdr:rowOff>19050</xdr:rowOff>
        </xdr:from>
        <xdr:to>
          <xdr:col>13</xdr:col>
          <xdr:colOff>2181225</xdr:colOff>
          <xdr:row>56</xdr:row>
          <xdr:rowOff>9525</xdr:rowOff>
        </xdr:to>
        <xdr:sp macro="" textlink="">
          <xdr:nvSpPr>
            <xdr:cNvPr id="11328" name="Drop Down 64" hidden="1">
              <a:extLst>
                <a:ext uri="{63B3BB69-23CF-44E3-9099-C40C66FF867C}">
                  <a14:compatExt spid="_x0000_s11328"/>
                </a:ext>
                <a:ext uri="{FF2B5EF4-FFF2-40B4-BE49-F238E27FC236}">
                  <a16:creationId xmlns:a16="http://schemas.microsoft.com/office/drawing/2014/main" id="{00000000-0008-0000-0200-00004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xdr:row>
          <xdr:rowOff>9525</xdr:rowOff>
        </xdr:from>
        <xdr:to>
          <xdr:col>2</xdr:col>
          <xdr:colOff>0</xdr:colOff>
          <xdr:row>24</xdr:row>
          <xdr:rowOff>228600</xdr:rowOff>
        </xdr:to>
        <xdr:sp macro="" textlink="">
          <xdr:nvSpPr>
            <xdr:cNvPr id="11329" name="Drop Down 65" hidden="1">
              <a:extLst>
                <a:ext uri="{63B3BB69-23CF-44E3-9099-C40C66FF867C}">
                  <a14:compatExt spid="_x0000_s11329"/>
                </a:ext>
                <a:ext uri="{FF2B5EF4-FFF2-40B4-BE49-F238E27FC236}">
                  <a16:creationId xmlns:a16="http://schemas.microsoft.com/office/drawing/2014/main" id="{00000000-0008-0000-0200-00004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28</xdr:row>
          <xdr:rowOff>38100</xdr:rowOff>
        </xdr:from>
        <xdr:to>
          <xdr:col>15</xdr:col>
          <xdr:colOff>2266950</xdr:colOff>
          <xdr:row>29</xdr:row>
          <xdr:rowOff>0</xdr:rowOff>
        </xdr:to>
        <xdr:sp macro="" textlink="">
          <xdr:nvSpPr>
            <xdr:cNvPr id="11330" name="Drop Down 66" hidden="1">
              <a:extLst>
                <a:ext uri="{63B3BB69-23CF-44E3-9099-C40C66FF867C}">
                  <a14:compatExt spid="_x0000_s11330"/>
                </a:ext>
                <a:ext uri="{FF2B5EF4-FFF2-40B4-BE49-F238E27FC236}">
                  <a16:creationId xmlns:a16="http://schemas.microsoft.com/office/drawing/2014/main" id="{00000000-0008-0000-0200-00004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31</xdr:row>
          <xdr:rowOff>9525</xdr:rowOff>
        </xdr:from>
        <xdr:to>
          <xdr:col>16</xdr:col>
          <xdr:colOff>0</xdr:colOff>
          <xdr:row>31</xdr:row>
          <xdr:rowOff>266700</xdr:rowOff>
        </xdr:to>
        <xdr:sp macro="" textlink="">
          <xdr:nvSpPr>
            <xdr:cNvPr id="11331" name="Drop Down 67" hidden="1">
              <a:extLst>
                <a:ext uri="{63B3BB69-23CF-44E3-9099-C40C66FF867C}">
                  <a14:compatExt spid="_x0000_s11331"/>
                </a:ext>
                <a:ext uri="{FF2B5EF4-FFF2-40B4-BE49-F238E27FC236}">
                  <a16:creationId xmlns:a16="http://schemas.microsoft.com/office/drawing/2014/main" id="{00000000-0008-0000-0200-00004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34</xdr:row>
          <xdr:rowOff>28575</xdr:rowOff>
        </xdr:from>
        <xdr:to>
          <xdr:col>16</xdr:col>
          <xdr:colOff>0</xdr:colOff>
          <xdr:row>35</xdr:row>
          <xdr:rowOff>28575</xdr:rowOff>
        </xdr:to>
        <xdr:sp macro="" textlink="">
          <xdr:nvSpPr>
            <xdr:cNvPr id="11332" name="Drop Down 68" hidden="1">
              <a:extLst>
                <a:ext uri="{63B3BB69-23CF-44E3-9099-C40C66FF867C}">
                  <a14:compatExt spid="_x0000_s11332"/>
                </a:ext>
                <a:ext uri="{FF2B5EF4-FFF2-40B4-BE49-F238E27FC236}">
                  <a16:creationId xmlns:a16="http://schemas.microsoft.com/office/drawing/2014/main" id="{00000000-0008-0000-0200-00004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37</xdr:row>
          <xdr:rowOff>28575</xdr:rowOff>
        </xdr:from>
        <xdr:to>
          <xdr:col>15</xdr:col>
          <xdr:colOff>2266950</xdr:colOff>
          <xdr:row>38</xdr:row>
          <xdr:rowOff>28575</xdr:rowOff>
        </xdr:to>
        <xdr:sp macro="" textlink="">
          <xdr:nvSpPr>
            <xdr:cNvPr id="11333" name="Drop Down 69" hidden="1">
              <a:extLst>
                <a:ext uri="{63B3BB69-23CF-44E3-9099-C40C66FF867C}">
                  <a14:compatExt spid="_x0000_s11333"/>
                </a:ext>
                <a:ext uri="{FF2B5EF4-FFF2-40B4-BE49-F238E27FC236}">
                  <a16:creationId xmlns:a16="http://schemas.microsoft.com/office/drawing/2014/main" id="{00000000-0008-0000-0200-00004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40</xdr:row>
          <xdr:rowOff>28575</xdr:rowOff>
        </xdr:from>
        <xdr:to>
          <xdr:col>15</xdr:col>
          <xdr:colOff>2266950</xdr:colOff>
          <xdr:row>41</xdr:row>
          <xdr:rowOff>28575</xdr:rowOff>
        </xdr:to>
        <xdr:sp macro="" textlink="">
          <xdr:nvSpPr>
            <xdr:cNvPr id="11334" name="Drop Down 70" hidden="1">
              <a:extLst>
                <a:ext uri="{63B3BB69-23CF-44E3-9099-C40C66FF867C}">
                  <a14:compatExt spid="_x0000_s11334"/>
                </a:ext>
                <a:ext uri="{FF2B5EF4-FFF2-40B4-BE49-F238E27FC236}">
                  <a16:creationId xmlns:a16="http://schemas.microsoft.com/office/drawing/2014/main" id="{00000000-0008-0000-0200-00004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43</xdr:row>
          <xdr:rowOff>28575</xdr:rowOff>
        </xdr:from>
        <xdr:to>
          <xdr:col>15</xdr:col>
          <xdr:colOff>2266950</xdr:colOff>
          <xdr:row>44</xdr:row>
          <xdr:rowOff>28575</xdr:rowOff>
        </xdr:to>
        <xdr:sp macro="" textlink="">
          <xdr:nvSpPr>
            <xdr:cNvPr id="11335" name="Drop Down 71" hidden="1">
              <a:extLst>
                <a:ext uri="{63B3BB69-23CF-44E3-9099-C40C66FF867C}">
                  <a14:compatExt spid="_x0000_s11335"/>
                </a:ext>
                <a:ext uri="{FF2B5EF4-FFF2-40B4-BE49-F238E27FC236}">
                  <a16:creationId xmlns:a16="http://schemas.microsoft.com/office/drawing/2014/main" id="{00000000-0008-0000-0200-00004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46</xdr:row>
          <xdr:rowOff>9525</xdr:rowOff>
        </xdr:from>
        <xdr:to>
          <xdr:col>16</xdr:col>
          <xdr:colOff>0</xdr:colOff>
          <xdr:row>47</xdr:row>
          <xdr:rowOff>9525</xdr:rowOff>
        </xdr:to>
        <xdr:sp macro="" textlink="">
          <xdr:nvSpPr>
            <xdr:cNvPr id="11336" name="Drop Down 72" hidden="1">
              <a:extLst>
                <a:ext uri="{63B3BB69-23CF-44E3-9099-C40C66FF867C}">
                  <a14:compatExt spid="_x0000_s11336"/>
                </a:ext>
                <a:ext uri="{FF2B5EF4-FFF2-40B4-BE49-F238E27FC236}">
                  <a16:creationId xmlns:a16="http://schemas.microsoft.com/office/drawing/2014/main" id="{00000000-0008-0000-0200-00004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49</xdr:row>
          <xdr:rowOff>19050</xdr:rowOff>
        </xdr:from>
        <xdr:to>
          <xdr:col>15</xdr:col>
          <xdr:colOff>2266950</xdr:colOff>
          <xdr:row>50</xdr:row>
          <xdr:rowOff>9525</xdr:rowOff>
        </xdr:to>
        <xdr:sp macro="" textlink="">
          <xdr:nvSpPr>
            <xdr:cNvPr id="11337" name="Drop Down 73" hidden="1">
              <a:extLst>
                <a:ext uri="{63B3BB69-23CF-44E3-9099-C40C66FF867C}">
                  <a14:compatExt spid="_x0000_s11337"/>
                </a:ext>
                <a:ext uri="{FF2B5EF4-FFF2-40B4-BE49-F238E27FC236}">
                  <a16:creationId xmlns:a16="http://schemas.microsoft.com/office/drawing/2014/main" id="{00000000-0008-0000-0200-00004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52</xdr:row>
          <xdr:rowOff>19050</xdr:rowOff>
        </xdr:from>
        <xdr:to>
          <xdr:col>15</xdr:col>
          <xdr:colOff>2266950</xdr:colOff>
          <xdr:row>53</xdr:row>
          <xdr:rowOff>9525</xdr:rowOff>
        </xdr:to>
        <xdr:sp macro="" textlink="">
          <xdr:nvSpPr>
            <xdr:cNvPr id="11338" name="Drop Down 74" hidden="1">
              <a:extLst>
                <a:ext uri="{63B3BB69-23CF-44E3-9099-C40C66FF867C}">
                  <a14:compatExt spid="_x0000_s11338"/>
                </a:ext>
                <a:ext uri="{FF2B5EF4-FFF2-40B4-BE49-F238E27FC236}">
                  <a16:creationId xmlns:a16="http://schemas.microsoft.com/office/drawing/2014/main" id="{00000000-0008-0000-0200-00004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55</xdr:row>
          <xdr:rowOff>19050</xdr:rowOff>
        </xdr:from>
        <xdr:to>
          <xdr:col>15</xdr:col>
          <xdr:colOff>2266950</xdr:colOff>
          <xdr:row>56</xdr:row>
          <xdr:rowOff>9525</xdr:rowOff>
        </xdr:to>
        <xdr:sp macro="" textlink="">
          <xdr:nvSpPr>
            <xdr:cNvPr id="11339" name="Drop Down 75" hidden="1">
              <a:extLst>
                <a:ext uri="{63B3BB69-23CF-44E3-9099-C40C66FF867C}">
                  <a14:compatExt spid="_x0000_s11339"/>
                </a:ext>
                <a:ext uri="{FF2B5EF4-FFF2-40B4-BE49-F238E27FC236}">
                  <a16:creationId xmlns:a16="http://schemas.microsoft.com/office/drawing/2014/main" id="{00000000-0008-0000-0200-00004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29</xdr:row>
          <xdr:rowOff>9525</xdr:rowOff>
        </xdr:from>
        <xdr:to>
          <xdr:col>2</xdr:col>
          <xdr:colOff>0</xdr:colOff>
          <xdr:row>31</xdr:row>
          <xdr:rowOff>28575</xdr:rowOff>
        </xdr:to>
        <xdr:sp macro="" textlink="">
          <xdr:nvSpPr>
            <xdr:cNvPr id="11265" name="Drop Down 1" hidden="1">
              <a:extLst>
                <a:ext uri="{63B3BB69-23CF-44E3-9099-C40C66FF867C}">
                  <a14:compatExt spid="_x0000_s11265"/>
                </a:ext>
                <a:ext uri="{FF2B5EF4-FFF2-40B4-BE49-F238E27FC236}">
                  <a16:creationId xmlns:a16="http://schemas.microsoft.com/office/drawing/2014/main" id="{00000000-0008-0000-0200-00000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2247900</xdr:colOff>
          <xdr:row>29</xdr:row>
          <xdr:rowOff>0</xdr:rowOff>
        </xdr:from>
        <xdr:to>
          <xdr:col>3</xdr:col>
          <xdr:colOff>38100</xdr:colOff>
          <xdr:row>29</xdr:row>
          <xdr:rowOff>247650</xdr:rowOff>
        </xdr:to>
        <xdr:sp macro="" textlink="">
          <xdr:nvSpPr>
            <xdr:cNvPr id="11595" name="Drop Down 331" hidden="1">
              <a:extLst>
                <a:ext uri="{63B3BB69-23CF-44E3-9099-C40C66FF867C}">
                  <a14:compatExt spid="_x0000_s11595"/>
                </a:ext>
                <a:ext uri="{FF2B5EF4-FFF2-40B4-BE49-F238E27FC236}">
                  <a16:creationId xmlns:a16="http://schemas.microsoft.com/office/drawing/2014/main" id="{00000000-0008-0000-0200-00004B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32</xdr:row>
          <xdr:rowOff>28575</xdr:rowOff>
        </xdr:from>
        <xdr:to>
          <xdr:col>3</xdr:col>
          <xdr:colOff>28575</xdr:colOff>
          <xdr:row>32</xdr:row>
          <xdr:rowOff>228600</xdr:rowOff>
        </xdr:to>
        <xdr:sp macro="" textlink="">
          <xdr:nvSpPr>
            <xdr:cNvPr id="11598" name="Drop Down 334" hidden="1">
              <a:extLst>
                <a:ext uri="{63B3BB69-23CF-44E3-9099-C40C66FF867C}">
                  <a14:compatExt spid="_x0000_s11598"/>
                </a:ext>
                <a:ext uri="{FF2B5EF4-FFF2-40B4-BE49-F238E27FC236}">
                  <a16:creationId xmlns:a16="http://schemas.microsoft.com/office/drawing/2014/main" id="{00000000-0008-0000-0200-00004E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35</xdr:row>
          <xdr:rowOff>28575</xdr:rowOff>
        </xdr:from>
        <xdr:to>
          <xdr:col>3</xdr:col>
          <xdr:colOff>28575</xdr:colOff>
          <xdr:row>36</xdr:row>
          <xdr:rowOff>0</xdr:rowOff>
        </xdr:to>
        <xdr:sp macro="" textlink="">
          <xdr:nvSpPr>
            <xdr:cNvPr id="11605" name="Drop Down 341" hidden="1">
              <a:extLst>
                <a:ext uri="{63B3BB69-23CF-44E3-9099-C40C66FF867C}">
                  <a14:compatExt spid="_x0000_s11605"/>
                </a:ext>
                <a:ext uri="{FF2B5EF4-FFF2-40B4-BE49-F238E27FC236}">
                  <a16:creationId xmlns:a16="http://schemas.microsoft.com/office/drawing/2014/main" id="{00000000-0008-0000-0200-000055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38</xdr:row>
          <xdr:rowOff>9525</xdr:rowOff>
        </xdr:from>
        <xdr:to>
          <xdr:col>3</xdr:col>
          <xdr:colOff>9525</xdr:colOff>
          <xdr:row>39</xdr:row>
          <xdr:rowOff>0</xdr:rowOff>
        </xdr:to>
        <xdr:sp macro="" textlink="">
          <xdr:nvSpPr>
            <xdr:cNvPr id="11609" name="Drop Down 345" hidden="1">
              <a:extLst>
                <a:ext uri="{63B3BB69-23CF-44E3-9099-C40C66FF867C}">
                  <a14:compatExt spid="_x0000_s11609"/>
                </a:ext>
                <a:ext uri="{FF2B5EF4-FFF2-40B4-BE49-F238E27FC236}">
                  <a16:creationId xmlns:a16="http://schemas.microsoft.com/office/drawing/2014/main" id="{00000000-0008-0000-0200-000059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41</xdr:row>
          <xdr:rowOff>9525</xdr:rowOff>
        </xdr:from>
        <xdr:to>
          <xdr:col>3</xdr:col>
          <xdr:colOff>9525</xdr:colOff>
          <xdr:row>41</xdr:row>
          <xdr:rowOff>219075</xdr:rowOff>
        </xdr:to>
        <xdr:sp macro="" textlink="">
          <xdr:nvSpPr>
            <xdr:cNvPr id="11610" name="Drop Down 346" hidden="1">
              <a:extLst>
                <a:ext uri="{63B3BB69-23CF-44E3-9099-C40C66FF867C}">
                  <a14:compatExt spid="_x0000_s11610"/>
                </a:ext>
                <a:ext uri="{FF2B5EF4-FFF2-40B4-BE49-F238E27FC236}">
                  <a16:creationId xmlns:a16="http://schemas.microsoft.com/office/drawing/2014/main" id="{00000000-0008-0000-0200-00005A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44</xdr:row>
          <xdr:rowOff>28575</xdr:rowOff>
        </xdr:from>
        <xdr:to>
          <xdr:col>3</xdr:col>
          <xdr:colOff>0</xdr:colOff>
          <xdr:row>44</xdr:row>
          <xdr:rowOff>238125</xdr:rowOff>
        </xdr:to>
        <xdr:sp macro="" textlink="">
          <xdr:nvSpPr>
            <xdr:cNvPr id="11611" name="Drop Down 347" hidden="1">
              <a:extLst>
                <a:ext uri="{63B3BB69-23CF-44E3-9099-C40C66FF867C}">
                  <a14:compatExt spid="_x0000_s11611"/>
                </a:ext>
                <a:ext uri="{FF2B5EF4-FFF2-40B4-BE49-F238E27FC236}">
                  <a16:creationId xmlns:a16="http://schemas.microsoft.com/office/drawing/2014/main" id="{00000000-0008-0000-0200-00005B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47</xdr:row>
          <xdr:rowOff>9525</xdr:rowOff>
        </xdr:from>
        <xdr:to>
          <xdr:col>3</xdr:col>
          <xdr:colOff>28575</xdr:colOff>
          <xdr:row>47</xdr:row>
          <xdr:rowOff>219075</xdr:rowOff>
        </xdr:to>
        <xdr:sp macro="" textlink="">
          <xdr:nvSpPr>
            <xdr:cNvPr id="11612" name="Drop Down 348" hidden="1">
              <a:extLst>
                <a:ext uri="{63B3BB69-23CF-44E3-9099-C40C66FF867C}">
                  <a14:compatExt spid="_x0000_s11612"/>
                </a:ext>
                <a:ext uri="{FF2B5EF4-FFF2-40B4-BE49-F238E27FC236}">
                  <a16:creationId xmlns:a16="http://schemas.microsoft.com/office/drawing/2014/main" id="{00000000-0008-0000-0200-00005C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50</xdr:row>
          <xdr:rowOff>9525</xdr:rowOff>
        </xdr:from>
        <xdr:to>
          <xdr:col>3</xdr:col>
          <xdr:colOff>0</xdr:colOff>
          <xdr:row>51</xdr:row>
          <xdr:rowOff>0</xdr:rowOff>
        </xdr:to>
        <xdr:sp macro="" textlink="">
          <xdr:nvSpPr>
            <xdr:cNvPr id="11613" name="Drop Down 349" hidden="1">
              <a:extLst>
                <a:ext uri="{63B3BB69-23CF-44E3-9099-C40C66FF867C}">
                  <a14:compatExt spid="_x0000_s11613"/>
                </a:ext>
                <a:ext uri="{FF2B5EF4-FFF2-40B4-BE49-F238E27FC236}">
                  <a16:creationId xmlns:a16="http://schemas.microsoft.com/office/drawing/2014/main" id="{00000000-0008-0000-0200-00005D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28575</xdr:rowOff>
        </xdr:from>
        <xdr:to>
          <xdr:col>3</xdr:col>
          <xdr:colOff>28575</xdr:colOff>
          <xdr:row>53</xdr:row>
          <xdr:rowOff>228600</xdr:rowOff>
        </xdr:to>
        <xdr:sp macro="" textlink="">
          <xdr:nvSpPr>
            <xdr:cNvPr id="11614" name="Drop Down 350" hidden="1">
              <a:extLst>
                <a:ext uri="{63B3BB69-23CF-44E3-9099-C40C66FF867C}">
                  <a14:compatExt spid="_x0000_s11614"/>
                </a:ext>
                <a:ext uri="{FF2B5EF4-FFF2-40B4-BE49-F238E27FC236}">
                  <a16:creationId xmlns:a16="http://schemas.microsoft.com/office/drawing/2014/main" id="{00000000-0008-0000-0200-00005E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56</xdr:row>
          <xdr:rowOff>9525</xdr:rowOff>
        </xdr:from>
        <xdr:to>
          <xdr:col>3</xdr:col>
          <xdr:colOff>0</xdr:colOff>
          <xdr:row>56</xdr:row>
          <xdr:rowOff>238125</xdr:rowOff>
        </xdr:to>
        <xdr:sp macro="" textlink="">
          <xdr:nvSpPr>
            <xdr:cNvPr id="11617" name="Drop Down 353" hidden="1">
              <a:extLst>
                <a:ext uri="{63B3BB69-23CF-44E3-9099-C40C66FF867C}">
                  <a14:compatExt spid="_x0000_s11617"/>
                </a:ext>
                <a:ext uri="{FF2B5EF4-FFF2-40B4-BE49-F238E27FC236}">
                  <a16:creationId xmlns:a16="http://schemas.microsoft.com/office/drawing/2014/main" id="{00000000-0008-0000-0200-000061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32</xdr:row>
          <xdr:rowOff>9525</xdr:rowOff>
        </xdr:from>
        <xdr:to>
          <xdr:col>2</xdr:col>
          <xdr:colOff>0</xdr:colOff>
          <xdr:row>34</xdr:row>
          <xdr:rowOff>47625</xdr:rowOff>
        </xdr:to>
        <xdr:sp macro="" textlink="">
          <xdr:nvSpPr>
            <xdr:cNvPr id="11690" name="Drop Down 426" hidden="1">
              <a:extLst>
                <a:ext uri="{63B3BB69-23CF-44E3-9099-C40C66FF867C}">
                  <a14:compatExt spid="_x0000_s11690"/>
                </a:ext>
                <a:ext uri="{FF2B5EF4-FFF2-40B4-BE49-F238E27FC236}">
                  <a16:creationId xmlns:a16="http://schemas.microsoft.com/office/drawing/2014/main" id="{00000000-0008-0000-0200-0000AA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9525</xdr:rowOff>
        </xdr:from>
        <xdr:to>
          <xdr:col>2</xdr:col>
          <xdr:colOff>0</xdr:colOff>
          <xdr:row>36</xdr:row>
          <xdr:rowOff>57150</xdr:rowOff>
        </xdr:to>
        <xdr:sp macro="" textlink="">
          <xdr:nvSpPr>
            <xdr:cNvPr id="11691" name="Drop Down 427" hidden="1">
              <a:extLst>
                <a:ext uri="{63B3BB69-23CF-44E3-9099-C40C66FF867C}">
                  <a14:compatExt spid="_x0000_s11691"/>
                </a:ext>
                <a:ext uri="{FF2B5EF4-FFF2-40B4-BE49-F238E27FC236}">
                  <a16:creationId xmlns:a16="http://schemas.microsoft.com/office/drawing/2014/main" id="{00000000-0008-0000-0200-0000AB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xdr:row>
          <xdr:rowOff>9525</xdr:rowOff>
        </xdr:from>
        <xdr:to>
          <xdr:col>2</xdr:col>
          <xdr:colOff>0</xdr:colOff>
          <xdr:row>39</xdr:row>
          <xdr:rowOff>95250</xdr:rowOff>
        </xdr:to>
        <xdr:sp macro="" textlink="">
          <xdr:nvSpPr>
            <xdr:cNvPr id="11692" name="Drop Down 428" hidden="1">
              <a:extLst>
                <a:ext uri="{63B3BB69-23CF-44E3-9099-C40C66FF867C}">
                  <a14:compatExt spid="_x0000_s11692"/>
                </a:ext>
                <a:ext uri="{FF2B5EF4-FFF2-40B4-BE49-F238E27FC236}">
                  <a16:creationId xmlns:a16="http://schemas.microsoft.com/office/drawing/2014/main" id="{00000000-0008-0000-0200-0000AC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xdr:row>
          <xdr:rowOff>9525</xdr:rowOff>
        </xdr:from>
        <xdr:to>
          <xdr:col>2</xdr:col>
          <xdr:colOff>0</xdr:colOff>
          <xdr:row>42</xdr:row>
          <xdr:rowOff>85725</xdr:rowOff>
        </xdr:to>
        <xdr:sp macro="" textlink="">
          <xdr:nvSpPr>
            <xdr:cNvPr id="11693" name="Drop Down 429" hidden="1">
              <a:extLst>
                <a:ext uri="{63B3BB69-23CF-44E3-9099-C40C66FF867C}">
                  <a14:compatExt spid="_x0000_s11693"/>
                </a:ext>
                <a:ext uri="{FF2B5EF4-FFF2-40B4-BE49-F238E27FC236}">
                  <a16:creationId xmlns:a16="http://schemas.microsoft.com/office/drawing/2014/main" id="{00000000-0008-0000-0200-0000AD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8</xdr:row>
          <xdr:rowOff>9525</xdr:rowOff>
        </xdr:from>
        <xdr:to>
          <xdr:col>6</xdr:col>
          <xdr:colOff>419100</xdr:colOff>
          <xdr:row>8</xdr:row>
          <xdr:rowOff>219075</xdr:rowOff>
        </xdr:to>
        <xdr:sp macro="" textlink="">
          <xdr:nvSpPr>
            <xdr:cNvPr id="11695" name="Drop Down 431" hidden="1">
              <a:extLst>
                <a:ext uri="{63B3BB69-23CF-44E3-9099-C40C66FF867C}">
                  <a14:compatExt spid="_x0000_s11695"/>
                </a:ext>
                <a:ext uri="{FF2B5EF4-FFF2-40B4-BE49-F238E27FC236}">
                  <a16:creationId xmlns:a16="http://schemas.microsoft.com/office/drawing/2014/main" id="{00000000-0008-0000-0200-0000AF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15</xdr:row>
          <xdr:rowOff>9525</xdr:rowOff>
        </xdr:from>
        <xdr:to>
          <xdr:col>4</xdr:col>
          <xdr:colOff>952500</xdr:colOff>
          <xdr:row>16</xdr:row>
          <xdr:rowOff>0</xdr:rowOff>
        </xdr:to>
        <xdr:sp macro="" textlink="">
          <xdr:nvSpPr>
            <xdr:cNvPr id="11696" name="Drop Down 432" hidden="1">
              <a:extLst>
                <a:ext uri="{63B3BB69-23CF-44E3-9099-C40C66FF867C}">
                  <a14:compatExt spid="_x0000_s11696"/>
                </a:ext>
                <a:ext uri="{FF2B5EF4-FFF2-40B4-BE49-F238E27FC236}">
                  <a16:creationId xmlns:a16="http://schemas.microsoft.com/office/drawing/2014/main" id="{00000000-0008-0000-0200-0000B0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9525</xdr:rowOff>
        </xdr:from>
        <xdr:to>
          <xdr:col>2</xdr:col>
          <xdr:colOff>0</xdr:colOff>
          <xdr:row>20</xdr:row>
          <xdr:rowOff>228600</xdr:rowOff>
        </xdr:to>
        <xdr:sp macro="" textlink="">
          <xdr:nvSpPr>
            <xdr:cNvPr id="11697" name="Drop Down 433" hidden="1">
              <a:extLst>
                <a:ext uri="{63B3BB69-23CF-44E3-9099-C40C66FF867C}">
                  <a14:compatExt spid="_x0000_s11697"/>
                </a:ext>
                <a:ext uri="{FF2B5EF4-FFF2-40B4-BE49-F238E27FC236}">
                  <a16:creationId xmlns:a16="http://schemas.microsoft.com/office/drawing/2014/main" id="{00000000-0008-0000-0200-0000B1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xdr:row>
          <xdr:rowOff>9525</xdr:rowOff>
        </xdr:from>
        <xdr:to>
          <xdr:col>2</xdr:col>
          <xdr:colOff>0</xdr:colOff>
          <xdr:row>21</xdr:row>
          <xdr:rowOff>228600</xdr:rowOff>
        </xdr:to>
        <xdr:sp macro="" textlink="">
          <xdr:nvSpPr>
            <xdr:cNvPr id="11698" name="Drop Down 434" hidden="1">
              <a:extLst>
                <a:ext uri="{63B3BB69-23CF-44E3-9099-C40C66FF867C}">
                  <a14:compatExt spid="_x0000_s11698"/>
                </a:ext>
                <a:ext uri="{FF2B5EF4-FFF2-40B4-BE49-F238E27FC236}">
                  <a16:creationId xmlns:a16="http://schemas.microsoft.com/office/drawing/2014/main" id="{00000000-0008-0000-0200-0000B2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xdr:row>
          <xdr:rowOff>9525</xdr:rowOff>
        </xdr:from>
        <xdr:to>
          <xdr:col>2</xdr:col>
          <xdr:colOff>0</xdr:colOff>
          <xdr:row>22</xdr:row>
          <xdr:rowOff>228600</xdr:rowOff>
        </xdr:to>
        <xdr:sp macro="" textlink="">
          <xdr:nvSpPr>
            <xdr:cNvPr id="11699" name="Drop Down 435" hidden="1">
              <a:extLst>
                <a:ext uri="{63B3BB69-23CF-44E3-9099-C40C66FF867C}">
                  <a14:compatExt spid="_x0000_s11699"/>
                </a:ext>
                <a:ext uri="{FF2B5EF4-FFF2-40B4-BE49-F238E27FC236}">
                  <a16:creationId xmlns:a16="http://schemas.microsoft.com/office/drawing/2014/main" id="{00000000-0008-0000-0200-0000B3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23</xdr:row>
          <xdr:rowOff>9525</xdr:rowOff>
        </xdr:from>
        <xdr:to>
          <xdr:col>2</xdr:col>
          <xdr:colOff>0</xdr:colOff>
          <xdr:row>23</xdr:row>
          <xdr:rowOff>228600</xdr:rowOff>
        </xdr:to>
        <xdr:sp macro="" textlink="">
          <xdr:nvSpPr>
            <xdr:cNvPr id="11700" name="Drop Down 436" hidden="1">
              <a:extLst>
                <a:ext uri="{63B3BB69-23CF-44E3-9099-C40C66FF867C}">
                  <a14:compatExt spid="_x0000_s11700"/>
                </a:ext>
                <a:ext uri="{FF2B5EF4-FFF2-40B4-BE49-F238E27FC236}">
                  <a16:creationId xmlns:a16="http://schemas.microsoft.com/office/drawing/2014/main" id="{00000000-0008-0000-0200-0000B4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10</xdr:row>
          <xdr:rowOff>9525</xdr:rowOff>
        </xdr:from>
        <xdr:to>
          <xdr:col>4</xdr:col>
          <xdr:colOff>800100</xdr:colOff>
          <xdr:row>11</xdr:row>
          <xdr:rowOff>0</xdr:rowOff>
        </xdr:to>
        <xdr:sp macro="" textlink="">
          <xdr:nvSpPr>
            <xdr:cNvPr id="11701" name="Drop Down 437" hidden="1">
              <a:extLst>
                <a:ext uri="{63B3BB69-23CF-44E3-9099-C40C66FF867C}">
                  <a14:compatExt spid="_x0000_s11701"/>
                </a:ext>
                <a:ext uri="{FF2B5EF4-FFF2-40B4-BE49-F238E27FC236}">
                  <a16:creationId xmlns:a16="http://schemas.microsoft.com/office/drawing/2014/main" id="{00000000-0008-0000-0200-0000B5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11</xdr:row>
          <xdr:rowOff>9525</xdr:rowOff>
        </xdr:from>
        <xdr:to>
          <xdr:col>4</xdr:col>
          <xdr:colOff>800100</xdr:colOff>
          <xdr:row>12</xdr:row>
          <xdr:rowOff>0</xdr:rowOff>
        </xdr:to>
        <xdr:sp macro="" textlink="">
          <xdr:nvSpPr>
            <xdr:cNvPr id="11702" name="Drop Down 438" hidden="1">
              <a:extLst>
                <a:ext uri="{63B3BB69-23CF-44E3-9099-C40C66FF867C}">
                  <a14:compatExt spid="_x0000_s11702"/>
                </a:ext>
                <a:ext uri="{FF2B5EF4-FFF2-40B4-BE49-F238E27FC236}">
                  <a16:creationId xmlns:a16="http://schemas.microsoft.com/office/drawing/2014/main" id="{00000000-0008-0000-0200-0000B6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28</xdr:row>
          <xdr:rowOff>19050</xdr:rowOff>
        </xdr:from>
        <xdr:to>
          <xdr:col>7</xdr:col>
          <xdr:colOff>2219325</xdr:colOff>
          <xdr:row>28</xdr:row>
          <xdr:rowOff>276225</xdr:rowOff>
        </xdr:to>
        <xdr:sp macro="" textlink="">
          <xdr:nvSpPr>
            <xdr:cNvPr id="11703" name="Drop Down 439" hidden="1">
              <a:extLst>
                <a:ext uri="{63B3BB69-23CF-44E3-9099-C40C66FF867C}">
                  <a14:compatExt spid="_x0000_s11703"/>
                </a:ext>
                <a:ext uri="{FF2B5EF4-FFF2-40B4-BE49-F238E27FC236}">
                  <a16:creationId xmlns:a16="http://schemas.microsoft.com/office/drawing/2014/main" id="{00000000-0008-0000-0200-0000B7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28</xdr:row>
          <xdr:rowOff>38100</xdr:rowOff>
        </xdr:from>
        <xdr:to>
          <xdr:col>9</xdr:col>
          <xdr:colOff>2133600</xdr:colOff>
          <xdr:row>29</xdr:row>
          <xdr:rowOff>0</xdr:rowOff>
        </xdr:to>
        <xdr:sp macro="" textlink="">
          <xdr:nvSpPr>
            <xdr:cNvPr id="11704" name="Drop Down 440" hidden="1">
              <a:extLst>
                <a:ext uri="{63B3BB69-23CF-44E3-9099-C40C66FF867C}">
                  <a14:compatExt spid="_x0000_s11704"/>
                </a:ext>
                <a:ext uri="{FF2B5EF4-FFF2-40B4-BE49-F238E27FC236}">
                  <a16:creationId xmlns:a16="http://schemas.microsoft.com/office/drawing/2014/main" id="{00000000-0008-0000-0200-0000B8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28</xdr:row>
          <xdr:rowOff>38100</xdr:rowOff>
        </xdr:from>
        <xdr:to>
          <xdr:col>11</xdr:col>
          <xdr:colOff>1628775</xdr:colOff>
          <xdr:row>29</xdr:row>
          <xdr:rowOff>0</xdr:rowOff>
        </xdr:to>
        <xdr:sp macro="" textlink="">
          <xdr:nvSpPr>
            <xdr:cNvPr id="11705" name="Drop Down 441" hidden="1">
              <a:extLst>
                <a:ext uri="{63B3BB69-23CF-44E3-9099-C40C66FF867C}">
                  <a14:compatExt spid="_x0000_s11705"/>
                </a:ext>
                <a:ext uri="{FF2B5EF4-FFF2-40B4-BE49-F238E27FC236}">
                  <a16:creationId xmlns:a16="http://schemas.microsoft.com/office/drawing/2014/main" id="{00000000-0008-0000-0200-0000B9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28</xdr:row>
          <xdr:rowOff>38100</xdr:rowOff>
        </xdr:from>
        <xdr:to>
          <xdr:col>13</xdr:col>
          <xdr:colOff>2181225</xdr:colOff>
          <xdr:row>29</xdr:row>
          <xdr:rowOff>0</xdr:rowOff>
        </xdr:to>
        <xdr:sp macro="" textlink="">
          <xdr:nvSpPr>
            <xdr:cNvPr id="11706" name="Drop Down 442" hidden="1">
              <a:extLst>
                <a:ext uri="{63B3BB69-23CF-44E3-9099-C40C66FF867C}">
                  <a14:compatExt spid="_x0000_s11706"/>
                </a:ext>
                <a:ext uri="{FF2B5EF4-FFF2-40B4-BE49-F238E27FC236}">
                  <a16:creationId xmlns:a16="http://schemas.microsoft.com/office/drawing/2014/main" id="{00000000-0008-0000-0200-0000BA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31</xdr:row>
          <xdr:rowOff>19050</xdr:rowOff>
        </xdr:from>
        <xdr:to>
          <xdr:col>7</xdr:col>
          <xdr:colOff>2200275</xdr:colOff>
          <xdr:row>31</xdr:row>
          <xdr:rowOff>285750</xdr:rowOff>
        </xdr:to>
        <xdr:sp macro="" textlink="">
          <xdr:nvSpPr>
            <xdr:cNvPr id="11707" name="Drop Down 443" hidden="1">
              <a:extLst>
                <a:ext uri="{63B3BB69-23CF-44E3-9099-C40C66FF867C}">
                  <a14:compatExt spid="_x0000_s11707"/>
                </a:ext>
                <a:ext uri="{FF2B5EF4-FFF2-40B4-BE49-F238E27FC236}">
                  <a16:creationId xmlns:a16="http://schemas.microsoft.com/office/drawing/2014/main" id="{00000000-0008-0000-0200-0000BB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31</xdr:row>
          <xdr:rowOff>19050</xdr:rowOff>
        </xdr:from>
        <xdr:to>
          <xdr:col>9</xdr:col>
          <xdr:colOff>2143125</xdr:colOff>
          <xdr:row>31</xdr:row>
          <xdr:rowOff>285750</xdr:rowOff>
        </xdr:to>
        <xdr:sp macro="" textlink="">
          <xdr:nvSpPr>
            <xdr:cNvPr id="11708" name="Drop Down 444" hidden="1">
              <a:extLst>
                <a:ext uri="{63B3BB69-23CF-44E3-9099-C40C66FF867C}">
                  <a14:compatExt spid="_x0000_s11708"/>
                </a:ext>
                <a:ext uri="{FF2B5EF4-FFF2-40B4-BE49-F238E27FC236}">
                  <a16:creationId xmlns:a16="http://schemas.microsoft.com/office/drawing/2014/main" id="{00000000-0008-0000-0200-0000BC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31</xdr:row>
          <xdr:rowOff>19050</xdr:rowOff>
        </xdr:from>
        <xdr:to>
          <xdr:col>11</xdr:col>
          <xdr:colOff>1619250</xdr:colOff>
          <xdr:row>31</xdr:row>
          <xdr:rowOff>285750</xdr:rowOff>
        </xdr:to>
        <xdr:sp macro="" textlink="">
          <xdr:nvSpPr>
            <xdr:cNvPr id="11709" name="Drop Down 445" hidden="1">
              <a:extLst>
                <a:ext uri="{63B3BB69-23CF-44E3-9099-C40C66FF867C}">
                  <a14:compatExt spid="_x0000_s11709"/>
                </a:ext>
                <a:ext uri="{FF2B5EF4-FFF2-40B4-BE49-F238E27FC236}">
                  <a16:creationId xmlns:a16="http://schemas.microsoft.com/office/drawing/2014/main" id="{00000000-0008-0000-0200-0000BD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31</xdr:row>
          <xdr:rowOff>19050</xdr:rowOff>
        </xdr:from>
        <xdr:to>
          <xdr:col>13</xdr:col>
          <xdr:colOff>2190750</xdr:colOff>
          <xdr:row>31</xdr:row>
          <xdr:rowOff>285750</xdr:rowOff>
        </xdr:to>
        <xdr:sp macro="" textlink="">
          <xdr:nvSpPr>
            <xdr:cNvPr id="11710" name="Drop Down 446" hidden="1">
              <a:extLst>
                <a:ext uri="{63B3BB69-23CF-44E3-9099-C40C66FF867C}">
                  <a14:compatExt spid="_x0000_s11710"/>
                </a:ext>
                <a:ext uri="{FF2B5EF4-FFF2-40B4-BE49-F238E27FC236}">
                  <a16:creationId xmlns:a16="http://schemas.microsoft.com/office/drawing/2014/main" id="{00000000-0008-0000-0200-0000BE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34</xdr:row>
          <xdr:rowOff>28575</xdr:rowOff>
        </xdr:from>
        <xdr:to>
          <xdr:col>7</xdr:col>
          <xdr:colOff>2200275</xdr:colOff>
          <xdr:row>35</xdr:row>
          <xdr:rowOff>28575</xdr:rowOff>
        </xdr:to>
        <xdr:sp macro="" textlink="">
          <xdr:nvSpPr>
            <xdr:cNvPr id="11711" name="Drop Down 447" hidden="1">
              <a:extLst>
                <a:ext uri="{63B3BB69-23CF-44E3-9099-C40C66FF867C}">
                  <a14:compatExt spid="_x0000_s11711"/>
                </a:ext>
                <a:ext uri="{FF2B5EF4-FFF2-40B4-BE49-F238E27FC236}">
                  <a16:creationId xmlns:a16="http://schemas.microsoft.com/office/drawing/2014/main" id="{00000000-0008-0000-0200-0000BF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34</xdr:row>
          <xdr:rowOff>28575</xdr:rowOff>
        </xdr:from>
        <xdr:to>
          <xdr:col>9</xdr:col>
          <xdr:colOff>2143125</xdr:colOff>
          <xdr:row>35</xdr:row>
          <xdr:rowOff>28575</xdr:rowOff>
        </xdr:to>
        <xdr:sp macro="" textlink="">
          <xdr:nvSpPr>
            <xdr:cNvPr id="11712" name="Drop Down 448" hidden="1">
              <a:extLst>
                <a:ext uri="{63B3BB69-23CF-44E3-9099-C40C66FF867C}">
                  <a14:compatExt spid="_x0000_s11712"/>
                </a:ext>
                <a:ext uri="{FF2B5EF4-FFF2-40B4-BE49-F238E27FC236}">
                  <a16:creationId xmlns:a16="http://schemas.microsoft.com/office/drawing/2014/main" id="{00000000-0008-0000-0200-0000C0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34</xdr:row>
          <xdr:rowOff>28575</xdr:rowOff>
        </xdr:from>
        <xdr:to>
          <xdr:col>11</xdr:col>
          <xdr:colOff>1600200</xdr:colOff>
          <xdr:row>35</xdr:row>
          <xdr:rowOff>28575</xdr:rowOff>
        </xdr:to>
        <xdr:sp macro="" textlink="">
          <xdr:nvSpPr>
            <xdr:cNvPr id="11713" name="Drop Down 449" hidden="1">
              <a:extLst>
                <a:ext uri="{63B3BB69-23CF-44E3-9099-C40C66FF867C}">
                  <a14:compatExt spid="_x0000_s11713"/>
                </a:ext>
                <a:ext uri="{FF2B5EF4-FFF2-40B4-BE49-F238E27FC236}">
                  <a16:creationId xmlns:a16="http://schemas.microsoft.com/office/drawing/2014/main" id="{00000000-0008-0000-0200-0000C1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34</xdr:row>
          <xdr:rowOff>28575</xdr:rowOff>
        </xdr:from>
        <xdr:to>
          <xdr:col>13</xdr:col>
          <xdr:colOff>2171700</xdr:colOff>
          <xdr:row>35</xdr:row>
          <xdr:rowOff>28575</xdr:rowOff>
        </xdr:to>
        <xdr:sp macro="" textlink="">
          <xdr:nvSpPr>
            <xdr:cNvPr id="11714" name="Drop Down 450" hidden="1">
              <a:extLst>
                <a:ext uri="{63B3BB69-23CF-44E3-9099-C40C66FF867C}">
                  <a14:compatExt spid="_x0000_s11714"/>
                </a:ext>
                <a:ext uri="{FF2B5EF4-FFF2-40B4-BE49-F238E27FC236}">
                  <a16:creationId xmlns:a16="http://schemas.microsoft.com/office/drawing/2014/main" id="{00000000-0008-0000-0200-0000C2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37</xdr:row>
          <xdr:rowOff>28575</xdr:rowOff>
        </xdr:from>
        <xdr:to>
          <xdr:col>7</xdr:col>
          <xdr:colOff>2200275</xdr:colOff>
          <xdr:row>38</xdr:row>
          <xdr:rowOff>28575</xdr:rowOff>
        </xdr:to>
        <xdr:sp macro="" textlink="">
          <xdr:nvSpPr>
            <xdr:cNvPr id="11715" name="Drop Down 451" hidden="1">
              <a:extLst>
                <a:ext uri="{63B3BB69-23CF-44E3-9099-C40C66FF867C}">
                  <a14:compatExt spid="_x0000_s11715"/>
                </a:ext>
                <a:ext uri="{FF2B5EF4-FFF2-40B4-BE49-F238E27FC236}">
                  <a16:creationId xmlns:a16="http://schemas.microsoft.com/office/drawing/2014/main" id="{00000000-0008-0000-0200-0000C3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28575</xdr:rowOff>
        </xdr:from>
        <xdr:to>
          <xdr:col>9</xdr:col>
          <xdr:colOff>2124075</xdr:colOff>
          <xdr:row>38</xdr:row>
          <xdr:rowOff>28575</xdr:rowOff>
        </xdr:to>
        <xdr:sp macro="" textlink="">
          <xdr:nvSpPr>
            <xdr:cNvPr id="11716" name="Drop Down 452" hidden="1">
              <a:extLst>
                <a:ext uri="{63B3BB69-23CF-44E3-9099-C40C66FF867C}">
                  <a14:compatExt spid="_x0000_s11716"/>
                </a:ext>
                <a:ext uri="{FF2B5EF4-FFF2-40B4-BE49-F238E27FC236}">
                  <a16:creationId xmlns:a16="http://schemas.microsoft.com/office/drawing/2014/main" id="{00000000-0008-0000-0200-0000C4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37</xdr:row>
          <xdr:rowOff>28575</xdr:rowOff>
        </xdr:from>
        <xdr:to>
          <xdr:col>11</xdr:col>
          <xdr:colOff>1609725</xdr:colOff>
          <xdr:row>38</xdr:row>
          <xdr:rowOff>28575</xdr:rowOff>
        </xdr:to>
        <xdr:sp macro="" textlink="">
          <xdr:nvSpPr>
            <xdr:cNvPr id="11717" name="Drop Down 453" hidden="1">
              <a:extLst>
                <a:ext uri="{63B3BB69-23CF-44E3-9099-C40C66FF867C}">
                  <a14:compatExt spid="_x0000_s11717"/>
                </a:ext>
                <a:ext uri="{FF2B5EF4-FFF2-40B4-BE49-F238E27FC236}">
                  <a16:creationId xmlns:a16="http://schemas.microsoft.com/office/drawing/2014/main" id="{00000000-0008-0000-0200-0000C5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37</xdr:row>
          <xdr:rowOff>28575</xdr:rowOff>
        </xdr:from>
        <xdr:to>
          <xdr:col>13</xdr:col>
          <xdr:colOff>2181225</xdr:colOff>
          <xdr:row>38</xdr:row>
          <xdr:rowOff>28575</xdr:rowOff>
        </xdr:to>
        <xdr:sp macro="" textlink="">
          <xdr:nvSpPr>
            <xdr:cNvPr id="11718" name="Drop Down 454" hidden="1">
              <a:extLst>
                <a:ext uri="{63B3BB69-23CF-44E3-9099-C40C66FF867C}">
                  <a14:compatExt spid="_x0000_s11718"/>
                </a:ext>
                <a:ext uri="{FF2B5EF4-FFF2-40B4-BE49-F238E27FC236}">
                  <a16:creationId xmlns:a16="http://schemas.microsoft.com/office/drawing/2014/main" id="{00000000-0008-0000-0200-0000C6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40</xdr:row>
          <xdr:rowOff>28575</xdr:rowOff>
        </xdr:from>
        <xdr:to>
          <xdr:col>7</xdr:col>
          <xdr:colOff>2200275</xdr:colOff>
          <xdr:row>41</xdr:row>
          <xdr:rowOff>28575</xdr:rowOff>
        </xdr:to>
        <xdr:sp macro="" textlink="">
          <xdr:nvSpPr>
            <xdr:cNvPr id="11719" name="Drop Down 455" hidden="1">
              <a:extLst>
                <a:ext uri="{63B3BB69-23CF-44E3-9099-C40C66FF867C}">
                  <a14:compatExt spid="_x0000_s11719"/>
                </a:ext>
                <a:ext uri="{FF2B5EF4-FFF2-40B4-BE49-F238E27FC236}">
                  <a16:creationId xmlns:a16="http://schemas.microsoft.com/office/drawing/2014/main" id="{00000000-0008-0000-0200-0000C7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xdr:row>
          <xdr:rowOff>28575</xdr:rowOff>
        </xdr:from>
        <xdr:to>
          <xdr:col>9</xdr:col>
          <xdr:colOff>2124075</xdr:colOff>
          <xdr:row>41</xdr:row>
          <xdr:rowOff>28575</xdr:rowOff>
        </xdr:to>
        <xdr:sp macro="" textlink="">
          <xdr:nvSpPr>
            <xdr:cNvPr id="11720" name="Drop Down 456" hidden="1">
              <a:extLst>
                <a:ext uri="{63B3BB69-23CF-44E3-9099-C40C66FF867C}">
                  <a14:compatExt spid="_x0000_s11720"/>
                </a:ext>
                <a:ext uri="{FF2B5EF4-FFF2-40B4-BE49-F238E27FC236}">
                  <a16:creationId xmlns:a16="http://schemas.microsoft.com/office/drawing/2014/main" id="{00000000-0008-0000-0200-0000C8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40</xdr:row>
          <xdr:rowOff>28575</xdr:rowOff>
        </xdr:from>
        <xdr:to>
          <xdr:col>11</xdr:col>
          <xdr:colOff>1609725</xdr:colOff>
          <xdr:row>41</xdr:row>
          <xdr:rowOff>28575</xdr:rowOff>
        </xdr:to>
        <xdr:sp macro="" textlink="">
          <xdr:nvSpPr>
            <xdr:cNvPr id="11721" name="Drop Down 457" hidden="1">
              <a:extLst>
                <a:ext uri="{63B3BB69-23CF-44E3-9099-C40C66FF867C}">
                  <a14:compatExt spid="_x0000_s11721"/>
                </a:ext>
                <a:ext uri="{FF2B5EF4-FFF2-40B4-BE49-F238E27FC236}">
                  <a16:creationId xmlns:a16="http://schemas.microsoft.com/office/drawing/2014/main" id="{00000000-0008-0000-0200-0000C9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40</xdr:row>
          <xdr:rowOff>28575</xdr:rowOff>
        </xdr:from>
        <xdr:to>
          <xdr:col>13</xdr:col>
          <xdr:colOff>2181225</xdr:colOff>
          <xdr:row>41</xdr:row>
          <xdr:rowOff>28575</xdr:rowOff>
        </xdr:to>
        <xdr:sp macro="" textlink="">
          <xdr:nvSpPr>
            <xdr:cNvPr id="11722" name="Drop Down 458" hidden="1">
              <a:extLst>
                <a:ext uri="{63B3BB69-23CF-44E3-9099-C40C66FF867C}">
                  <a14:compatExt spid="_x0000_s11722"/>
                </a:ext>
                <a:ext uri="{FF2B5EF4-FFF2-40B4-BE49-F238E27FC236}">
                  <a16:creationId xmlns:a16="http://schemas.microsoft.com/office/drawing/2014/main" id="{00000000-0008-0000-0200-0000CA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44</xdr:row>
          <xdr:rowOff>9525</xdr:rowOff>
        </xdr:from>
        <xdr:to>
          <xdr:col>2</xdr:col>
          <xdr:colOff>0</xdr:colOff>
          <xdr:row>45</xdr:row>
          <xdr:rowOff>47625</xdr:rowOff>
        </xdr:to>
        <xdr:sp macro="" textlink="">
          <xdr:nvSpPr>
            <xdr:cNvPr id="11723" name="Drop Down 459" hidden="1">
              <a:extLst>
                <a:ext uri="{63B3BB69-23CF-44E3-9099-C40C66FF867C}">
                  <a14:compatExt spid="_x0000_s11723"/>
                </a:ext>
                <a:ext uri="{FF2B5EF4-FFF2-40B4-BE49-F238E27FC236}">
                  <a16:creationId xmlns:a16="http://schemas.microsoft.com/office/drawing/2014/main" id="{00000000-0008-0000-0200-0000CB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xdr:row>
          <xdr:rowOff>9525</xdr:rowOff>
        </xdr:from>
        <xdr:to>
          <xdr:col>2</xdr:col>
          <xdr:colOff>0</xdr:colOff>
          <xdr:row>49</xdr:row>
          <xdr:rowOff>0</xdr:rowOff>
        </xdr:to>
        <xdr:sp macro="" textlink="">
          <xdr:nvSpPr>
            <xdr:cNvPr id="11724" name="Drop Down 460" hidden="1">
              <a:extLst>
                <a:ext uri="{63B3BB69-23CF-44E3-9099-C40C66FF867C}">
                  <a14:compatExt spid="_x0000_s11724"/>
                </a:ext>
                <a:ext uri="{FF2B5EF4-FFF2-40B4-BE49-F238E27FC236}">
                  <a16:creationId xmlns:a16="http://schemas.microsoft.com/office/drawing/2014/main" id="{00000000-0008-0000-0200-0000CC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xdr:row>
          <xdr:rowOff>9525</xdr:rowOff>
        </xdr:from>
        <xdr:to>
          <xdr:col>2</xdr:col>
          <xdr:colOff>0</xdr:colOff>
          <xdr:row>51</xdr:row>
          <xdr:rowOff>47625</xdr:rowOff>
        </xdr:to>
        <xdr:sp macro="" textlink="">
          <xdr:nvSpPr>
            <xdr:cNvPr id="11725" name="Drop Down 461" hidden="1">
              <a:extLst>
                <a:ext uri="{63B3BB69-23CF-44E3-9099-C40C66FF867C}">
                  <a14:compatExt spid="_x0000_s11725"/>
                </a:ext>
                <a:ext uri="{FF2B5EF4-FFF2-40B4-BE49-F238E27FC236}">
                  <a16:creationId xmlns:a16="http://schemas.microsoft.com/office/drawing/2014/main" id="{00000000-0008-0000-0200-0000CD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xdr:row>
          <xdr:rowOff>9525</xdr:rowOff>
        </xdr:from>
        <xdr:to>
          <xdr:col>2</xdr:col>
          <xdr:colOff>0</xdr:colOff>
          <xdr:row>54</xdr:row>
          <xdr:rowOff>38100</xdr:rowOff>
        </xdr:to>
        <xdr:sp macro="" textlink="">
          <xdr:nvSpPr>
            <xdr:cNvPr id="11726" name="Drop Down 462" hidden="1">
              <a:extLst>
                <a:ext uri="{63B3BB69-23CF-44E3-9099-C40C66FF867C}">
                  <a14:compatExt spid="_x0000_s11726"/>
                </a:ext>
                <a:ext uri="{FF2B5EF4-FFF2-40B4-BE49-F238E27FC236}">
                  <a16:creationId xmlns:a16="http://schemas.microsoft.com/office/drawing/2014/main" id="{00000000-0008-0000-0200-0000CE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xdr:row>
          <xdr:rowOff>9525</xdr:rowOff>
        </xdr:from>
        <xdr:to>
          <xdr:col>2</xdr:col>
          <xdr:colOff>0</xdr:colOff>
          <xdr:row>57</xdr:row>
          <xdr:rowOff>47625</xdr:rowOff>
        </xdr:to>
        <xdr:sp macro="" textlink="">
          <xdr:nvSpPr>
            <xdr:cNvPr id="11727" name="Drop Down 463" hidden="1">
              <a:extLst>
                <a:ext uri="{63B3BB69-23CF-44E3-9099-C40C66FF867C}">
                  <a14:compatExt spid="_x0000_s11727"/>
                </a:ext>
                <a:ext uri="{FF2B5EF4-FFF2-40B4-BE49-F238E27FC236}">
                  <a16:creationId xmlns:a16="http://schemas.microsoft.com/office/drawing/2014/main" id="{00000000-0008-0000-0200-0000CF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43</xdr:row>
          <xdr:rowOff>28575</xdr:rowOff>
        </xdr:from>
        <xdr:to>
          <xdr:col>7</xdr:col>
          <xdr:colOff>2219325</xdr:colOff>
          <xdr:row>44</xdr:row>
          <xdr:rowOff>28575</xdr:rowOff>
        </xdr:to>
        <xdr:sp macro="" textlink="">
          <xdr:nvSpPr>
            <xdr:cNvPr id="11728" name="Drop Down 464" hidden="1">
              <a:extLst>
                <a:ext uri="{63B3BB69-23CF-44E3-9099-C40C66FF867C}">
                  <a14:compatExt spid="_x0000_s11728"/>
                </a:ext>
                <a:ext uri="{FF2B5EF4-FFF2-40B4-BE49-F238E27FC236}">
                  <a16:creationId xmlns:a16="http://schemas.microsoft.com/office/drawing/2014/main" id="{00000000-0008-0000-0200-0000D0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43</xdr:row>
          <xdr:rowOff>28575</xdr:rowOff>
        </xdr:from>
        <xdr:to>
          <xdr:col>9</xdr:col>
          <xdr:colOff>2124075</xdr:colOff>
          <xdr:row>44</xdr:row>
          <xdr:rowOff>28575</xdr:rowOff>
        </xdr:to>
        <xdr:sp macro="" textlink="">
          <xdr:nvSpPr>
            <xdr:cNvPr id="11729" name="Drop Down 465" hidden="1">
              <a:extLst>
                <a:ext uri="{63B3BB69-23CF-44E3-9099-C40C66FF867C}">
                  <a14:compatExt spid="_x0000_s11729"/>
                </a:ext>
                <a:ext uri="{FF2B5EF4-FFF2-40B4-BE49-F238E27FC236}">
                  <a16:creationId xmlns:a16="http://schemas.microsoft.com/office/drawing/2014/main" id="{00000000-0008-0000-0200-0000D1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43</xdr:row>
          <xdr:rowOff>28575</xdr:rowOff>
        </xdr:from>
        <xdr:to>
          <xdr:col>11</xdr:col>
          <xdr:colOff>1619250</xdr:colOff>
          <xdr:row>44</xdr:row>
          <xdr:rowOff>28575</xdr:rowOff>
        </xdr:to>
        <xdr:sp macro="" textlink="">
          <xdr:nvSpPr>
            <xdr:cNvPr id="11730" name="Drop Down 466" hidden="1">
              <a:extLst>
                <a:ext uri="{63B3BB69-23CF-44E3-9099-C40C66FF867C}">
                  <a14:compatExt spid="_x0000_s11730"/>
                </a:ext>
                <a:ext uri="{FF2B5EF4-FFF2-40B4-BE49-F238E27FC236}">
                  <a16:creationId xmlns:a16="http://schemas.microsoft.com/office/drawing/2014/main" id="{00000000-0008-0000-0200-0000D2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43</xdr:row>
          <xdr:rowOff>28575</xdr:rowOff>
        </xdr:from>
        <xdr:to>
          <xdr:col>13</xdr:col>
          <xdr:colOff>2181225</xdr:colOff>
          <xdr:row>44</xdr:row>
          <xdr:rowOff>28575</xdr:rowOff>
        </xdr:to>
        <xdr:sp macro="" textlink="">
          <xdr:nvSpPr>
            <xdr:cNvPr id="11731" name="Drop Down 467" hidden="1">
              <a:extLst>
                <a:ext uri="{63B3BB69-23CF-44E3-9099-C40C66FF867C}">
                  <a14:compatExt spid="_x0000_s11731"/>
                </a:ext>
                <a:ext uri="{FF2B5EF4-FFF2-40B4-BE49-F238E27FC236}">
                  <a16:creationId xmlns:a16="http://schemas.microsoft.com/office/drawing/2014/main" id="{00000000-0008-0000-0200-0000D3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46</xdr:row>
          <xdr:rowOff>9525</xdr:rowOff>
        </xdr:from>
        <xdr:to>
          <xdr:col>7</xdr:col>
          <xdr:colOff>2219325</xdr:colOff>
          <xdr:row>47</xdr:row>
          <xdr:rowOff>9525</xdr:rowOff>
        </xdr:to>
        <xdr:sp macro="" textlink="">
          <xdr:nvSpPr>
            <xdr:cNvPr id="11732" name="Drop Down 468" hidden="1">
              <a:extLst>
                <a:ext uri="{63B3BB69-23CF-44E3-9099-C40C66FF867C}">
                  <a14:compatExt spid="_x0000_s11732"/>
                </a:ext>
                <a:ext uri="{FF2B5EF4-FFF2-40B4-BE49-F238E27FC236}">
                  <a16:creationId xmlns:a16="http://schemas.microsoft.com/office/drawing/2014/main" id="{00000000-0008-0000-0200-0000D4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xdr:row>
          <xdr:rowOff>9525</xdr:rowOff>
        </xdr:from>
        <xdr:to>
          <xdr:col>9</xdr:col>
          <xdr:colOff>2143125</xdr:colOff>
          <xdr:row>47</xdr:row>
          <xdr:rowOff>9525</xdr:rowOff>
        </xdr:to>
        <xdr:sp macro="" textlink="">
          <xdr:nvSpPr>
            <xdr:cNvPr id="11733" name="Drop Down 469" hidden="1">
              <a:extLst>
                <a:ext uri="{63B3BB69-23CF-44E3-9099-C40C66FF867C}">
                  <a14:compatExt spid="_x0000_s11733"/>
                </a:ext>
                <a:ext uri="{FF2B5EF4-FFF2-40B4-BE49-F238E27FC236}">
                  <a16:creationId xmlns:a16="http://schemas.microsoft.com/office/drawing/2014/main" id="{00000000-0008-0000-0200-0000D5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46</xdr:row>
          <xdr:rowOff>9525</xdr:rowOff>
        </xdr:from>
        <xdr:to>
          <xdr:col>11</xdr:col>
          <xdr:colOff>1619250</xdr:colOff>
          <xdr:row>47</xdr:row>
          <xdr:rowOff>9525</xdr:rowOff>
        </xdr:to>
        <xdr:sp macro="" textlink="">
          <xdr:nvSpPr>
            <xdr:cNvPr id="11734" name="Drop Down 470" hidden="1">
              <a:extLst>
                <a:ext uri="{63B3BB69-23CF-44E3-9099-C40C66FF867C}">
                  <a14:compatExt spid="_x0000_s11734"/>
                </a:ext>
                <a:ext uri="{FF2B5EF4-FFF2-40B4-BE49-F238E27FC236}">
                  <a16:creationId xmlns:a16="http://schemas.microsoft.com/office/drawing/2014/main" id="{00000000-0008-0000-0200-0000D6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46</xdr:row>
          <xdr:rowOff>9525</xdr:rowOff>
        </xdr:from>
        <xdr:to>
          <xdr:col>13</xdr:col>
          <xdr:colOff>2190750</xdr:colOff>
          <xdr:row>47</xdr:row>
          <xdr:rowOff>9525</xdr:rowOff>
        </xdr:to>
        <xdr:sp macro="" textlink="">
          <xdr:nvSpPr>
            <xdr:cNvPr id="11735" name="Drop Down 471" hidden="1">
              <a:extLst>
                <a:ext uri="{63B3BB69-23CF-44E3-9099-C40C66FF867C}">
                  <a14:compatExt spid="_x0000_s11735"/>
                </a:ext>
                <a:ext uri="{FF2B5EF4-FFF2-40B4-BE49-F238E27FC236}">
                  <a16:creationId xmlns:a16="http://schemas.microsoft.com/office/drawing/2014/main" id="{00000000-0008-0000-0200-0000D7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49</xdr:row>
          <xdr:rowOff>19050</xdr:rowOff>
        </xdr:from>
        <xdr:to>
          <xdr:col>7</xdr:col>
          <xdr:colOff>2200275</xdr:colOff>
          <xdr:row>50</xdr:row>
          <xdr:rowOff>9525</xdr:rowOff>
        </xdr:to>
        <xdr:sp macro="" textlink="">
          <xdr:nvSpPr>
            <xdr:cNvPr id="11736" name="Drop Down 472" hidden="1">
              <a:extLst>
                <a:ext uri="{63B3BB69-23CF-44E3-9099-C40C66FF867C}">
                  <a14:compatExt spid="_x0000_s11736"/>
                </a:ext>
                <a:ext uri="{FF2B5EF4-FFF2-40B4-BE49-F238E27FC236}">
                  <a16:creationId xmlns:a16="http://schemas.microsoft.com/office/drawing/2014/main" id="{00000000-0008-0000-0200-0000D8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49</xdr:row>
          <xdr:rowOff>19050</xdr:rowOff>
        </xdr:from>
        <xdr:to>
          <xdr:col>9</xdr:col>
          <xdr:colOff>2143125</xdr:colOff>
          <xdr:row>50</xdr:row>
          <xdr:rowOff>9525</xdr:rowOff>
        </xdr:to>
        <xdr:sp macro="" textlink="">
          <xdr:nvSpPr>
            <xdr:cNvPr id="11737" name="Drop Down 473" hidden="1">
              <a:extLst>
                <a:ext uri="{63B3BB69-23CF-44E3-9099-C40C66FF867C}">
                  <a14:compatExt spid="_x0000_s11737"/>
                </a:ext>
                <a:ext uri="{FF2B5EF4-FFF2-40B4-BE49-F238E27FC236}">
                  <a16:creationId xmlns:a16="http://schemas.microsoft.com/office/drawing/2014/main" id="{00000000-0008-0000-0200-0000D9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49</xdr:row>
          <xdr:rowOff>19050</xdr:rowOff>
        </xdr:from>
        <xdr:to>
          <xdr:col>11</xdr:col>
          <xdr:colOff>1600200</xdr:colOff>
          <xdr:row>50</xdr:row>
          <xdr:rowOff>9525</xdr:rowOff>
        </xdr:to>
        <xdr:sp macro="" textlink="">
          <xdr:nvSpPr>
            <xdr:cNvPr id="11738" name="Drop Down 474" hidden="1">
              <a:extLst>
                <a:ext uri="{63B3BB69-23CF-44E3-9099-C40C66FF867C}">
                  <a14:compatExt spid="_x0000_s11738"/>
                </a:ext>
                <a:ext uri="{FF2B5EF4-FFF2-40B4-BE49-F238E27FC236}">
                  <a16:creationId xmlns:a16="http://schemas.microsoft.com/office/drawing/2014/main" id="{00000000-0008-0000-0200-0000DA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49</xdr:row>
          <xdr:rowOff>19050</xdr:rowOff>
        </xdr:from>
        <xdr:to>
          <xdr:col>13</xdr:col>
          <xdr:colOff>2171700</xdr:colOff>
          <xdr:row>50</xdr:row>
          <xdr:rowOff>9525</xdr:rowOff>
        </xdr:to>
        <xdr:sp macro="" textlink="">
          <xdr:nvSpPr>
            <xdr:cNvPr id="11739" name="Drop Down 475" hidden="1">
              <a:extLst>
                <a:ext uri="{63B3BB69-23CF-44E3-9099-C40C66FF867C}">
                  <a14:compatExt spid="_x0000_s11739"/>
                </a:ext>
                <a:ext uri="{FF2B5EF4-FFF2-40B4-BE49-F238E27FC236}">
                  <a16:creationId xmlns:a16="http://schemas.microsoft.com/office/drawing/2014/main" id="{00000000-0008-0000-0200-0000DB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52</xdr:row>
          <xdr:rowOff>19050</xdr:rowOff>
        </xdr:from>
        <xdr:to>
          <xdr:col>7</xdr:col>
          <xdr:colOff>2200275</xdr:colOff>
          <xdr:row>53</xdr:row>
          <xdr:rowOff>9525</xdr:rowOff>
        </xdr:to>
        <xdr:sp macro="" textlink="">
          <xdr:nvSpPr>
            <xdr:cNvPr id="11740" name="Drop Down 476" hidden="1">
              <a:extLst>
                <a:ext uri="{63B3BB69-23CF-44E3-9099-C40C66FF867C}">
                  <a14:compatExt spid="_x0000_s11740"/>
                </a:ext>
                <a:ext uri="{FF2B5EF4-FFF2-40B4-BE49-F238E27FC236}">
                  <a16:creationId xmlns:a16="http://schemas.microsoft.com/office/drawing/2014/main" id="{00000000-0008-0000-0200-0000DC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52</xdr:row>
          <xdr:rowOff>19050</xdr:rowOff>
        </xdr:from>
        <xdr:to>
          <xdr:col>9</xdr:col>
          <xdr:colOff>2124075</xdr:colOff>
          <xdr:row>53</xdr:row>
          <xdr:rowOff>9525</xdr:rowOff>
        </xdr:to>
        <xdr:sp macro="" textlink="">
          <xdr:nvSpPr>
            <xdr:cNvPr id="11741" name="Drop Down 477" hidden="1">
              <a:extLst>
                <a:ext uri="{63B3BB69-23CF-44E3-9099-C40C66FF867C}">
                  <a14:compatExt spid="_x0000_s11741"/>
                </a:ext>
                <a:ext uri="{FF2B5EF4-FFF2-40B4-BE49-F238E27FC236}">
                  <a16:creationId xmlns:a16="http://schemas.microsoft.com/office/drawing/2014/main" id="{00000000-0008-0000-0200-0000DD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52</xdr:row>
          <xdr:rowOff>19050</xdr:rowOff>
        </xdr:from>
        <xdr:to>
          <xdr:col>11</xdr:col>
          <xdr:colOff>1609725</xdr:colOff>
          <xdr:row>53</xdr:row>
          <xdr:rowOff>9525</xdr:rowOff>
        </xdr:to>
        <xdr:sp macro="" textlink="">
          <xdr:nvSpPr>
            <xdr:cNvPr id="11742" name="Drop Down 478" hidden="1">
              <a:extLst>
                <a:ext uri="{63B3BB69-23CF-44E3-9099-C40C66FF867C}">
                  <a14:compatExt spid="_x0000_s11742"/>
                </a:ext>
                <a:ext uri="{FF2B5EF4-FFF2-40B4-BE49-F238E27FC236}">
                  <a16:creationId xmlns:a16="http://schemas.microsoft.com/office/drawing/2014/main" id="{00000000-0008-0000-0200-0000DE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52</xdr:row>
          <xdr:rowOff>19050</xdr:rowOff>
        </xdr:from>
        <xdr:to>
          <xdr:col>13</xdr:col>
          <xdr:colOff>2181225</xdr:colOff>
          <xdr:row>53</xdr:row>
          <xdr:rowOff>9525</xdr:rowOff>
        </xdr:to>
        <xdr:sp macro="" textlink="">
          <xdr:nvSpPr>
            <xdr:cNvPr id="11743" name="Drop Down 479" hidden="1">
              <a:extLst>
                <a:ext uri="{63B3BB69-23CF-44E3-9099-C40C66FF867C}">
                  <a14:compatExt spid="_x0000_s11743"/>
                </a:ext>
                <a:ext uri="{FF2B5EF4-FFF2-40B4-BE49-F238E27FC236}">
                  <a16:creationId xmlns:a16="http://schemas.microsoft.com/office/drawing/2014/main" id="{00000000-0008-0000-0200-0000DF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55</xdr:row>
          <xdr:rowOff>19050</xdr:rowOff>
        </xdr:from>
        <xdr:to>
          <xdr:col>7</xdr:col>
          <xdr:colOff>2200275</xdr:colOff>
          <xdr:row>56</xdr:row>
          <xdr:rowOff>9525</xdr:rowOff>
        </xdr:to>
        <xdr:sp macro="" textlink="">
          <xdr:nvSpPr>
            <xdr:cNvPr id="11744" name="Drop Down 480" hidden="1">
              <a:extLst>
                <a:ext uri="{63B3BB69-23CF-44E3-9099-C40C66FF867C}">
                  <a14:compatExt spid="_x0000_s11744"/>
                </a:ext>
                <a:ext uri="{FF2B5EF4-FFF2-40B4-BE49-F238E27FC236}">
                  <a16:creationId xmlns:a16="http://schemas.microsoft.com/office/drawing/2014/main" id="{00000000-0008-0000-0200-0000E0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55</xdr:row>
          <xdr:rowOff>19050</xdr:rowOff>
        </xdr:from>
        <xdr:to>
          <xdr:col>9</xdr:col>
          <xdr:colOff>2124075</xdr:colOff>
          <xdr:row>56</xdr:row>
          <xdr:rowOff>9525</xdr:rowOff>
        </xdr:to>
        <xdr:sp macro="" textlink="">
          <xdr:nvSpPr>
            <xdr:cNvPr id="11745" name="Drop Down 481" hidden="1">
              <a:extLst>
                <a:ext uri="{63B3BB69-23CF-44E3-9099-C40C66FF867C}">
                  <a14:compatExt spid="_x0000_s11745"/>
                </a:ext>
                <a:ext uri="{FF2B5EF4-FFF2-40B4-BE49-F238E27FC236}">
                  <a16:creationId xmlns:a16="http://schemas.microsoft.com/office/drawing/2014/main" id="{00000000-0008-0000-0200-0000E1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55</xdr:row>
          <xdr:rowOff>19050</xdr:rowOff>
        </xdr:from>
        <xdr:to>
          <xdr:col>11</xdr:col>
          <xdr:colOff>1609725</xdr:colOff>
          <xdr:row>56</xdr:row>
          <xdr:rowOff>9525</xdr:rowOff>
        </xdr:to>
        <xdr:sp macro="" textlink="">
          <xdr:nvSpPr>
            <xdr:cNvPr id="11746" name="Drop Down 482" hidden="1">
              <a:extLst>
                <a:ext uri="{63B3BB69-23CF-44E3-9099-C40C66FF867C}">
                  <a14:compatExt spid="_x0000_s11746"/>
                </a:ext>
                <a:ext uri="{FF2B5EF4-FFF2-40B4-BE49-F238E27FC236}">
                  <a16:creationId xmlns:a16="http://schemas.microsoft.com/office/drawing/2014/main" id="{00000000-0008-0000-0200-0000E2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55</xdr:row>
          <xdr:rowOff>19050</xdr:rowOff>
        </xdr:from>
        <xdr:to>
          <xdr:col>13</xdr:col>
          <xdr:colOff>2181225</xdr:colOff>
          <xdr:row>56</xdr:row>
          <xdr:rowOff>9525</xdr:rowOff>
        </xdr:to>
        <xdr:sp macro="" textlink="">
          <xdr:nvSpPr>
            <xdr:cNvPr id="11747" name="Drop Down 483" hidden="1">
              <a:extLst>
                <a:ext uri="{63B3BB69-23CF-44E3-9099-C40C66FF867C}">
                  <a14:compatExt spid="_x0000_s11747"/>
                </a:ext>
                <a:ext uri="{FF2B5EF4-FFF2-40B4-BE49-F238E27FC236}">
                  <a16:creationId xmlns:a16="http://schemas.microsoft.com/office/drawing/2014/main" id="{00000000-0008-0000-0200-0000E3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xdr:row>
          <xdr:rowOff>9525</xdr:rowOff>
        </xdr:from>
        <xdr:to>
          <xdr:col>2</xdr:col>
          <xdr:colOff>0</xdr:colOff>
          <xdr:row>24</xdr:row>
          <xdr:rowOff>228600</xdr:rowOff>
        </xdr:to>
        <xdr:sp macro="" textlink="">
          <xdr:nvSpPr>
            <xdr:cNvPr id="11748" name="Drop Down 484" hidden="1">
              <a:extLst>
                <a:ext uri="{63B3BB69-23CF-44E3-9099-C40C66FF867C}">
                  <a14:compatExt spid="_x0000_s11748"/>
                </a:ext>
                <a:ext uri="{FF2B5EF4-FFF2-40B4-BE49-F238E27FC236}">
                  <a16:creationId xmlns:a16="http://schemas.microsoft.com/office/drawing/2014/main" id="{00000000-0008-0000-0200-0000E4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28</xdr:row>
          <xdr:rowOff>38100</xdr:rowOff>
        </xdr:from>
        <xdr:to>
          <xdr:col>15</xdr:col>
          <xdr:colOff>2266950</xdr:colOff>
          <xdr:row>29</xdr:row>
          <xdr:rowOff>0</xdr:rowOff>
        </xdr:to>
        <xdr:sp macro="" textlink="">
          <xdr:nvSpPr>
            <xdr:cNvPr id="11749" name="Drop Down 485" hidden="1">
              <a:extLst>
                <a:ext uri="{63B3BB69-23CF-44E3-9099-C40C66FF867C}">
                  <a14:compatExt spid="_x0000_s11749"/>
                </a:ext>
                <a:ext uri="{FF2B5EF4-FFF2-40B4-BE49-F238E27FC236}">
                  <a16:creationId xmlns:a16="http://schemas.microsoft.com/office/drawing/2014/main" id="{00000000-0008-0000-0200-0000E5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31</xdr:row>
          <xdr:rowOff>9525</xdr:rowOff>
        </xdr:from>
        <xdr:to>
          <xdr:col>16</xdr:col>
          <xdr:colOff>0</xdr:colOff>
          <xdr:row>31</xdr:row>
          <xdr:rowOff>266700</xdr:rowOff>
        </xdr:to>
        <xdr:sp macro="" textlink="">
          <xdr:nvSpPr>
            <xdr:cNvPr id="11750" name="Drop Down 486" hidden="1">
              <a:extLst>
                <a:ext uri="{63B3BB69-23CF-44E3-9099-C40C66FF867C}">
                  <a14:compatExt spid="_x0000_s11750"/>
                </a:ext>
                <a:ext uri="{FF2B5EF4-FFF2-40B4-BE49-F238E27FC236}">
                  <a16:creationId xmlns:a16="http://schemas.microsoft.com/office/drawing/2014/main" id="{00000000-0008-0000-0200-0000E6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34</xdr:row>
          <xdr:rowOff>28575</xdr:rowOff>
        </xdr:from>
        <xdr:to>
          <xdr:col>16</xdr:col>
          <xdr:colOff>0</xdr:colOff>
          <xdr:row>35</xdr:row>
          <xdr:rowOff>28575</xdr:rowOff>
        </xdr:to>
        <xdr:sp macro="" textlink="">
          <xdr:nvSpPr>
            <xdr:cNvPr id="11751" name="Drop Down 487" hidden="1">
              <a:extLst>
                <a:ext uri="{63B3BB69-23CF-44E3-9099-C40C66FF867C}">
                  <a14:compatExt spid="_x0000_s11751"/>
                </a:ext>
                <a:ext uri="{FF2B5EF4-FFF2-40B4-BE49-F238E27FC236}">
                  <a16:creationId xmlns:a16="http://schemas.microsoft.com/office/drawing/2014/main" id="{00000000-0008-0000-0200-0000E7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37</xdr:row>
          <xdr:rowOff>28575</xdr:rowOff>
        </xdr:from>
        <xdr:to>
          <xdr:col>15</xdr:col>
          <xdr:colOff>2266950</xdr:colOff>
          <xdr:row>38</xdr:row>
          <xdr:rowOff>28575</xdr:rowOff>
        </xdr:to>
        <xdr:sp macro="" textlink="">
          <xdr:nvSpPr>
            <xdr:cNvPr id="11752" name="Drop Down 488" hidden="1">
              <a:extLst>
                <a:ext uri="{63B3BB69-23CF-44E3-9099-C40C66FF867C}">
                  <a14:compatExt spid="_x0000_s11752"/>
                </a:ext>
                <a:ext uri="{FF2B5EF4-FFF2-40B4-BE49-F238E27FC236}">
                  <a16:creationId xmlns:a16="http://schemas.microsoft.com/office/drawing/2014/main" id="{00000000-0008-0000-0200-0000E8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40</xdr:row>
          <xdr:rowOff>28575</xdr:rowOff>
        </xdr:from>
        <xdr:to>
          <xdr:col>15</xdr:col>
          <xdr:colOff>2266950</xdr:colOff>
          <xdr:row>41</xdr:row>
          <xdr:rowOff>28575</xdr:rowOff>
        </xdr:to>
        <xdr:sp macro="" textlink="">
          <xdr:nvSpPr>
            <xdr:cNvPr id="11753" name="Drop Down 489" hidden="1">
              <a:extLst>
                <a:ext uri="{63B3BB69-23CF-44E3-9099-C40C66FF867C}">
                  <a14:compatExt spid="_x0000_s11753"/>
                </a:ext>
                <a:ext uri="{FF2B5EF4-FFF2-40B4-BE49-F238E27FC236}">
                  <a16:creationId xmlns:a16="http://schemas.microsoft.com/office/drawing/2014/main" id="{00000000-0008-0000-0200-0000E9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43</xdr:row>
          <xdr:rowOff>28575</xdr:rowOff>
        </xdr:from>
        <xdr:to>
          <xdr:col>15</xdr:col>
          <xdr:colOff>2266950</xdr:colOff>
          <xdr:row>44</xdr:row>
          <xdr:rowOff>28575</xdr:rowOff>
        </xdr:to>
        <xdr:sp macro="" textlink="">
          <xdr:nvSpPr>
            <xdr:cNvPr id="11754" name="Drop Down 490" hidden="1">
              <a:extLst>
                <a:ext uri="{63B3BB69-23CF-44E3-9099-C40C66FF867C}">
                  <a14:compatExt spid="_x0000_s11754"/>
                </a:ext>
                <a:ext uri="{FF2B5EF4-FFF2-40B4-BE49-F238E27FC236}">
                  <a16:creationId xmlns:a16="http://schemas.microsoft.com/office/drawing/2014/main" id="{00000000-0008-0000-0200-0000EA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46</xdr:row>
          <xdr:rowOff>9525</xdr:rowOff>
        </xdr:from>
        <xdr:to>
          <xdr:col>16</xdr:col>
          <xdr:colOff>0</xdr:colOff>
          <xdr:row>47</xdr:row>
          <xdr:rowOff>9525</xdr:rowOff>
        </xdr:to>
        <xdr:sp macro="" textlink="">
          <xdr:nvSpPr>
            <xdr:cNvPr id="11755" name="Drop Down 491" hidden="1">
              <a:extLst>
                <a:ext uri="{63B3BB69-23CF-44E3-9099-C40C66FF867C}">
                  <a14:compatExt spid="_x0000_s11755"/>
                </a:ext>
                <a:ext uri="{FF2B5EF4-FFF2-40B4-BE49-F238E27FC236}">
                  <a16:creationId xmlns:a16="http://schemas.microsoft.com/office/drawing/2014/main" id="{00000000-0008-0000-0200-0000EB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49</xdr:row>
          <xdr:rowOff>19050</xdr:rowOff>
        </xdr:from>
        <xdr:to>
          <xdr:col>15</xdr:col>
          <xdr:colOff>2266950</xdr:colOff>
          <xdr:row>50</xdr:row>
          <xdr:rowOff>9525</xdr:rowOff>
        </xdr:to>
        <xdr:sp macro="" textlink="">
          <xdr:nvSpPr>
            <xdr:cNvPr id="11756" name="Drop Down 492" hidden="1">
              <a:extLst>
                <a:ext uri="{63B3BB69-23CF-44E3-9099-C40C66FF867C}">
                  <a14:compatExt spid="_x0000_s11756"/>
                </a:ext>
                <a:ext uri="{FF2B5EF4-FFF2-40B4-BE49-F238E27FC236}">
                  <a16:creationId xmlns:a16="http://schemas.microsoft.com/office/drawing/2014/main" id="{00000000-0008-0000-0200-0000EC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52</xdr:row>
          <xdr:rowOff>19050</xdr:rowOff>
        </xdr:from>
        <xdr:to>
          <xdr:col>15</xdr:col>
          <xdr:colOff>2266950</xdr:colOff>
          <xdr:row>53</xdr:row>
          <xdr:rowOff>9525</xdr:rowOff>
        </xdr:to>
        <xdr:sp macro="" textlink="">
          <xdr:nvSpPr>
            <xdr:cNvPr id="11757" name="Drop Down 493" hidden="1">
              <a:extLst>
                <a:ext uri="{63B3BB69-23CF-44E3-9099-C40C66FF867C}">
                  <a14:compatExt spid="_x0000_s11757"/>
                </a:ext>
                <a:ext uri="{FF2B5EF4-FFF2-40B4-BE49-F238E27FC236}">
                  <a16:creationId xmlns:a16="http://schemas.microsoft.com/office/drawing/2014/main" id="{00000000-0008-0000-0200-0000ED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55</xdr:row>
          <xdr:rowOff>19050</xdr:rowOff>
        </xdr:from>
        <xdr:to>
          <xdr:col>15</xdr:col>
          <xdr:colOff>2266950</xdr:colOff>
          <xdr:row>56</xdr:row>
          <xdr:rowOff>9525</xdr:rowOff>
        </xdr:to>
        <xdr:sp macro="" textlink="">
          <xdr:nvSpPr>
            <xdr:cNvPr id="11758" name="Drop Down 494" hidden="1">
              <a:extLst>
                <a:ext uri="{63B3BB69-23CF-44E3-9099-C40C66FF867C}">
                  <a14:compatExt spid="_x0000_s11758"/>
                </a:ext>
                <a:ext uri="{FF2B5EF4-FFF2-40B4-BE49-F238E27FC236}">
                  <a16:creationId xmlns:a16="http://schemas.microsoft.com/office/drawing/2014/main" id="{00000000-0008-0000-0200-0000EE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29</xdr:row>
          <xdr:rowOff>9525</xdr:rowOff>
        </xdr:from>
        <xdr:to>
          <xdr:col>2</xdr:col>
          <xdr:colOff>0</xdr:colOff>
          <xdr:row>31</xdr:row>
          <xdr:rowOff>28575</xdr:rowOff>
        </xdr:to>
        <xdr:sp macro="" textlink="">
          <xdr:nvSpPr>
            <xdr:cNvPr id="11759" name="Drop Down 495" hidden="1">
              <a:extLst>
                <a:ext uri="{63B3BB69-23CF-44E3-9099-C40C66FF867C}">
                  <a14:compatExt spid="_x0000_s11759"/>
                </a:ext>
                <a:ext uri="{FF2B5EF4-FFF2-40B4-BE49-F238E27FC236}">
                  <a16:creationId xmlns:a16="http://schemas.microsoft.com/office/drawing/2014/main" id="{00000000-0008-0000-0200-0000EF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32</xdr:row>
          <xdr:rowOff>28575</xdr:rowOff>
        </xdr:from>
        <xdr:to>
          <xdr:col>3</xdr:col>
          <xdr:colOff>28575</xdr:colOff>
          <xdr:row>32</xdr:row>
          <xdr:rowOff>228600</xdr:rowOff>
        </xdr:to>
        <xdr:sp macro="" textlink="">
          <xdr:nvSpPr>
            <xdr:cNvPr id="11761" name="Drop Down 497" hidden="1">
              <a:extLst>
                <a:ext uri="{63B3BB69-23CF-44E3-9099-C40C66FF867C}">
                  <a14:compatExt spid="_x0000_s11761"/>
                </a:ext>
                <a:ext uri="{FF2B5EF4-FFF2-40B4-BE49-F238E27FC236}">
                  <a16:creationId xmlns:a16="http://schemas.microsoft.com/office/drawing/2014/main" id="{00000000-0008-0000-0200-0000F1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35</xdr:row>
          <xdr:rowOff>28575</xdr:rowOff>
        </xdr:from>
        <xdr:to>
          <xdr:col>3</xdr:col>
          <xdr:colOff>28575</xdr:colOff>
          <xdr:row>36</xdr:row>
          <xdr:rowOff>0</xdr:rowOff>
        </xdr:to>
        <xdr:sp macro="" textlink="">
          <xdr:nvSpPr>
            <xdr:cNvPr id="11762" name="Drop Down 498" hidden="1">
              <a:extLst>
                <a:ext uri="{63B3BB69-23CF-44E3-9099-C40C66FF867C}">
                  <a14:compatExt spid="_x0000_s11762"/>
                </a:ext>
                <a:ext uri="{FF2B5EF4-FFF2-40B4-BE49-F238E27FC236}">
                  <a16:creationId xmlns:a16="http://schemas.microsoft.com/office/drawing/2014/main" id="{00000000-0008-0000-0200-0000F2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38</xdr:row>
          <xdr:rowOff>9525</xdr:rowOff>
        </xdr:from>
        <xdr:to>
          <xdr:col>3</xdr:col>
          <xdr:colOff>9525</xdr:colOff>
          <xdr:row>39</xdr:row>
          <xdr:rowOff>0</xdr:rowOff>
        </xdr:to>
        <xdr:sp macro="" textlink="">
          <xdr:nvSpPr>
            <xdr:cNvPr id="11763" name="Drop Down 499" hidden="1">
              <a:extLst>
                <a:ext uri="{63B3BB69-23CF-44E3-9099-C40C66FF867C}">
                  <a14:compatExt spid="_x0000_s11763"/>
                </a:ext>
                <a:ext uri="{FF2B5EF4-FFF2-40B4-BE49-F238E27FC236}">
                  <a16:creationId xmlns:a16="http://schemas.microsoft.com/office/drawing/2014/main" id="{00000000-0008-0000-0200-0000F3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41</xdr:row>
          <xdr:rowOff>9525</xdr:rowOff>
        </xdr:from>
        <xdr:to>
          <xdr:col>3</xdr:col>
          <xdr:colOff>9525</xdr:colOff>
          <xdr:row>41</xdr:row>
          <xdr:rowOff>219075</xdr:rowOff>
        </xdr:to>
        <xdr:sp macro="" textlink="">
          <xdr:nvSpPr>
            <xdr:cNvPr id="11764" name="Drop Down 500" hidden="1">
              <a:extLst>
                <a:ext uri="{63B3BB69-23CF-44E3-9099-C40C66FF867C}">
                  <a14:compatExt spid="_x0000_s11764"/>
                </a:ext>
                <a:ext uri="{FF2B5EF4-FFF2-40B4-BE49-F238E27FC236}">
                  <a16:creationId xmlns:a16="http://schemas.microsoft.com/office/drawing/2014/main" id="{00000000-0008-0000-0200-0000F4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44</xdr:row>
          <xdr:rowOff>28575</xdr:rowOff>
        </xdr:from>
        <xdr:to>
          <xdr:col>3</xdr:col>
          <xdr:colOff>0</xdr:colOff>
          <xdr:row>44</xdr:row>
          <xdr:rowOff>238125</xdr:rowOff>
        </xdr:to>
        <xdr:sp macro="" textlink="">
          <xdr:nvSpPr>
            <xdr:cNvPr id="11765" name="Drop Down 501" hidden="1">
              <a:extLst>
                <a:ext uri="{63B3BB69-23CF-44E3-9099-C40C66FF867C}">
                  <a14:compatExt spid="_x0000_s11765"/>
                </a:ext>
                <a:ext uri="{FF2B5EF4-FFF2-40B4-BE49-F238E27FC236}">
                  <a16:creationId xmlns:a16="http://schemas.microsoft.com/office/drawing/2014/main" id="{00000000-0008-0000-0200-0000F5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47</xdr:row>
          <xdr:rowOff>9525</xdr:rowOff>
        </xdr:from>
        <xdr:to>
          <xdr:col>3</xdr:col>
          <xdr:colOff>28575</xdr:colOff>
          <xdr:row>47</xdr:row>
          <xdr:rowOff>219075</xdr:rowOff>
        </xdr:to>
        <xdr:sp macro="" textlink="">
          <xdr:nvSpPr>
            <xdr:cNvPr id="11766" name="Drop Down 502" hidden="1">
              <a:extLst>
                <a:ext uri="{63B3BB69-23CF-44E3-9099-C40C66FF867C}">
                  <a14:compatExt spid="_x0000_s11766"/>
                </a:ext>
                <a:ext uri="{FF2B5EF4-FFF2-40B4-BE49-F238E27FC236}">
                  <a16:creationId xmlns:a16="http://schemas.microsoft.com/office/drawing/2014/main" id="{00000000-0008-0000-0200-0000F6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50</xdr:row>
          <xdr:rowOff>9525</xdr:rowOff>
        </xdr:from>
        <xdr:to>
          <xdr:col>3</xdr:col>
          <xdr:colOff>0</xdr:colOff>
          <xdr:row>51</xdr:row>
          <xdr:rowOff>0</xdr:rowOff>
        </xdr:to>
        <xdr:sp macro="" textlink="">
          <xdr:nvSpPr>
            <xdr:cNvPr id="11767" name="Drop Down 503" hidden="1">
              <a:extLst>
                <a:ext uri="{63B3BB69-23CF-44E3-9099-C40C66FF867C}">
                  <a14:compatExt spid="_x0000_s11767"/>
                </a:ext>
                <a:ext uri="{FF2B5EF4-FFF2-40B4-BE49-F238E27FC236}">
                  <a16:creationId xmlns:a16="http://schemas.microsoft.com/office/drawing/2014/main" id="{00000000-0008-0000-0200-0000F7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28575</xdr:rowOff>
        </xdr:from>
        <xdr:to>
          <xdr:col>3</xdr:col>
          <xdr:colOff>28575</xdr:colOff>
          <xdr:row>53</xdr:row>
          <xdr:rowOff>228600</xdr:rowOff>
        </xdr:to>
        <xdr:sp macro="" textlink="">
          <xdr:nvSpPr>
            <xdr:cNvPr id="11768" name="Drop Down 504" hidden="1">
              <a:extLst>
                <a:ext uri="{63B3BB69-23CF-44E3-9099-C40C66FF867C}">
                  <a14:compatExt spid="_x0000_s11768"/>
                </a:ext>
                <a:ext uri="{FF2B5EF4-FFF2-40B4-BE49-F238E27FC236}">
                  <a16:creationId xmlns:a16="http://schemas.microsoft.com/office/drawing/2014/main" id="{00000000-0008-0000-0200-0000F8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56</xdr:row>
          <xdr:rowOff>9525</xdr:rowOff>
        </xdr:from>
        <xdr:to>
          <xdr:col>3</xdr:col>
          <xdr:colOff>0</xdr:colOff>
          <xdr:row>56</xdr:row>
          <xdr:rowOff>238125</xdr:rowOff>
        </xdr:to>
        <xdr:sp macro="" textlink="">
          <xdr:nvSpPr>
            <xdr:cNvPr id="11769" name="Drop Down 505" hidden="1">
              <a:extLst>
                <a:ext uri="{63B3BB69-23CF-44E3-9099-C40C66FF867C}">
                  <a14:compatExt spid="_x0000_s11769"/>
                </a:ext>
                <a:ext uri="{FF2B5EF4-FFF2-40B4-BE49-F238E27FC236}">
                  <a16:creationId xmlns:a16="http://schemas.microsoft.com/office/drawing/2014/main" id="{00000000-0008-0000-0200-0000F92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14</xdr:col>
      <xdr:colOff>1076325</xdr:colOff>
      <xdr:row>0</xdr:row>
      <xdr:rowOff>57150</xdr:rowOff>
    </xdr:from>
    <xdr:to>
      <xdr:col>15</xdr:col>
      <xdr:colOff>2181225</xdr:colOff>
      <xdr:row>4</xdr:row>
      <xdr:rowOff>95250</xdr:rowOff>
    </xdr:to>
    <xdr:pic>
      <xdr:nvPicPr>
        <xdr:cNvPr id="12142" name="Picture 3" descr="DIT_cmyk_H_300dpi">
          <a:extLst>
            <a:ext uri="{FF2B5EF4-FFF2-40B4-BE49-F238E27FC236}">
              <a16:creationId xmlns:a16="http://schemas.microsoft.com/office/drawing/2014/main" id="{4E14C100-398D-789E-B4AF-9D94DFF3632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31175" y="57150"/>
          <a:ext cx="22669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dtei.sa.gov.au/roadsafety/safer_roads/black_spot_program_2" TargetMode="Externa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13.xml"/><Relationship Id="rId21" Type="http://schemas.openxmlformats.org/officeDocument/2006/relationships/ctrlProp" Target="../ctrlProps/ctrlProp17.xml"/><Relationship Id="rId42" Type="http://schemas.openxmlformats.org/officeDocument/2006/relationships/ctrlProp" Target="../ctrlProps/ctrlProp38.xml"/><Relationship Id="rId63" Type="http://schemas.openxmlformats.org/officeDocument/2006/relationships/ctrlProp" Target="../ctrlProps/ctrlProp59.xml"/><Relationship Id="rId84" Type="http://schemas.openxmlformats.org/officeDocument/2006/relationships/ctrlProp" Target="../ctrlProps/ctrlProp80.xml"/><Relationship Id="rId138" Type="http://schemas.openxmlformats.org/officeDocument/2006/relationships/ctrlProp" Target="../ctrlProps/ctrlProp134.xml"/><Relationship Id="rId159" Type="http://schemas.openxmlformats.org/officeDocument/2006/relationships/ctrlProp" Target="../ctrlProps/ctrlProp155.xml"/><Relationship Id="rId107" Type="http://schemas.openxmlformats.org/officeDocument/2006/relationships/ctrlProp" Target="../ctrlProps/ctrlProp103.xml"/><Relationship Id="rId11" Type="http://schemas.openxmlformats.org/officeDocument/2006/relationships/ctrlProp" Target="../ctrlProps/ctrlProp7.xml"/><Relationship Id="rId32" Type="http://schemas.openxmlformats.org/officeDocument/2006/relationships/ctrlProp" Target="../ctrlProps/ctrlProp28.xml"/><Relationship Id="rId53" Type="http://schemas.openxmlformats.org/officeDocument/2006/relationships/ctrlProp" Target="../ctrlProps/ctrlProp49.xml"/><Relationship Id="rId74" Type="http://schemas.openxmlformats.org/officeDocument/2006/relationships/ctrlProp" Target="../ctrlProps/ctrlProp70.xml"/><Relationship Id="rId128" Type="http://schemas.openxmlformats.org/officeDocument/2006/relationships/ctrlProp" Target="../ctrlProps/ctrlProp124.xml"/><Relationship Id="rId149" Type="http://schemas.openxmlformats.org/officeDocument/2006/relationships/ctrlProp" Target="../ctrlProps/ctrlProp145.xml"/><Relationship Id="rId5" Type="http://schemas.openxmlformats.org/officeDocument/2006/relationships/ctrlProp" Target="../ctrlProps/ctrlProp1.xml"/><Relationship Id="rId95" Type="http://schemas.openxmlformats.org/officeDocument/2006/relationships/ctrlProp" Target="../ctrlProps/ctrlProp91.xml"/><Relationship Id="rId160" Type="http://schemas.openxmlformats.org/officeDocument/2006/relationships/ctrlProp" Target="../ctrlProps/ctrlProp156.xml"/><Relationship Id="rId22" Type="http://schemas.openxmlformats.org/officeDocument/2006/relationships/ctrlProp" Target="../ctrlProps/ctrlProp18.xml"/><Relationship Id="rId43" Type="http://schemas.openxmlformats.org/officeDocument/2006/relationships/ctrlProp" Target="../ctrlProps/ctrlProp39.xml"/><Relationship Id="rId64" Type="http://schemas.openxmlformats.org/officeDocument/2006/relationships/ctrlProp" Target="../ctrlProps/ctrlProp60.xml"/><Relationship Id="rId118" Type="http://schemas.openxmlformats.org/officeDocument/2006/relationships/ctrlProp" Target="../ctrlProps/ctrlProp114.xml"/><Relationship Id="rId139" Type="http://schemas.openxmlformats.org/officeDocument/2006/relationships/ctrlProp" Target="../ctrlProps/ctrlProp135.xml"/><Relationship Id="rId85" Type="http://schemas.openxmlformats.org/officeDocument/2006/relationships/ctrlProp" Target="../ctrlProps/ctrlProp81.xml"/><Relationship Id="rId150" Type="http://schemas.openxmlformats.org/officeDocument/2006/relationships/ctrlProp" Target="../ctrlProps/ctrlProp146.xml"/><Relationship Id="rId12" Type="http://schemas.openxmlformats.org/officeDocument/2006/relationships/ctrlProp" Target="../ctrlProps/ctrlProp8.xml"/><Relationship Id="rId17" Type="http://schemas.openxmlformats.org/officeDocument/2006/relationships/ctrlProp" Target="../ctrlProps/ctrlProp13.xml"/><Relationship Id="rId33" Type="http://schemas.openxmlformats.org/officeDocument/2006/relationships/ctrlProp" Target="../ctrlProps/ctrlProp29.xml"/><Relationship Id="rId38" Type="http://schemas.openxmlformats.org/officeDocument/2006/relationships/ctrlProp" Target="../ctrlProps/ctrlProp34.xml"/><Relationship Id="rId59" Type="http://schemas.openxmlformats.org/officeDocument/2006/relationships/ctrlProp" Target="../ctrlProps/ctrlProp55.xml"/><Relationship Id="rId103" Type="http://schemas.openxmlformats.org/officeDocument/2006/relationships/ctrlProp" Target="../ctrlProps/ctrlProp99.xml"/><Relationship Id="rId108" Type="http://schemas.openxmlformats.org/officeDocument/2006/relationships/ctrlProp" Target="../ctrlProps/ctrlProp104.xml"/><Relationship Id="rId124" Type="http://schemas.openxmlformats.org/officeDocument/2006/relationships/ctrlProp" Target="../ctrlProps/ctrlProp120.xml"/><Relationship Id="rId129" Type="http://schemas.openxmlformats.org/officeDocument/2006/relationships/ctrlProp" Target="../ctrlProps/ctrlProp125.xml"/><Relationship Id="rId54" Type="http://schemas.openxmlformats.org/officeDocument/2006/relationships/ctrlProp" Target="../ctrlProps/ctrlProp50.xml"/><Relationship Id="rId70" Type="http://schemas.openxmlformats.org/officeDocument/2006/relationships/ctrlProp" Target="../ctrlProps/ctrlProp66.xml"/><Relationship Id="rId75" Type="http://schemas.openxmlformats.org/officeDocument/2006/relationships/ctrlProp" Target="../ctrlProps/ctrlProp71.xml"/><Relationship Id="rId91" Type="http://schemas.openxmlformats.org/officeDocument/2006/relationships/ctrlProp" Target="../ctrlProps/ctrlProp87.xml"/><Relationship Id="rId96" Type="http://schemas.openxmlformats.org/officeDocument/2006/relationships/ctrlProp" Target="../ctrlProps/ctrlProp92.xml"/><Relationship Id="rId140" Type="http://schemas.openxmlformats.org/officeDocument/2006/relationships/ctrlProp" Target="../ctrlProps/ctrlProp136.xml"/><Relationship Id="rId145" Type="http://schemas.openxmlformats.org/officeDocument/2006/relationships/ctrlProp" Target="../ctrlProps/ctrlProp141.xml"/><Relationship Id="rId161" Type="http://schemas.openxmlformats.org/officeDocument/2006/relationships/ctrlProp" Target="../ctrlProps/ctrlProp157.xml"/><Relationship Id="rId1" Type="http://schemas.openxmlformats.org/officeDocument/2006/relationships/printerSettings" Target="../printerSettings/printerSettings5.bin"/><Relationship Id="rId6" Type="http://schemas.openxmlformats.org/officeDocument/2006/relationships/ctrlProp" Target="../ctrlProps/ctrlProp2.xml"/><Relationship Id="rId23" Type="http://schemas.openxmlformats.org/officeDocument/2006/relationships/ctrlProp" Target="../ctrlProps/ctrlProp19.xml"/><Relationship Id="rId28" Type="http://schemas.openxmlformats.org/officeDocument/2006/relationships/ctrlProp" Target="../ctrlProps/ctrlProp24.xml"/><Relationship Id="rId49" Type="http://schemas.openxmlformats.org/officeDocument/2006/relationships/ctrlProp" Target="../ctrlProps/ctrlProp45.xml"/><Relationship Id="rId114" Type="http://schemas.openxmlformats.org/officeDocument/2006/relationships/ctrlProp" Target="../ctrlProps/ctrlProp110.xml"/><Relationship Id="rId119" Type="http://schemas.openxmlformats.org/officeDocument/2006/relationships/ctrlProp" Target="../ctrlProps/ctrlProp115.xml"/><Relationship Id="rId44" Type="http://schemas.openxmlformats.org/officeDocument/2006/relationships/ctrlProp" Target="../ctrlProps/ctrlProp40.xml"/><Relationship Id="rId60" Type="http://schemas.openxmlformats.org/officeDocument/2006/relationships/ctrlProp" Target="../ctrlProps/ctrlProp56.xml"/><Relationship Id="rId65" Type="http://schemas.openxmlformats.org/officeDocument/2006/relationships/ctrlProp" Target="../ctrlProps/ctrlProp61.xml"/><Relationship Id="rId81" Type="http://schemas.openxmlformats.org/officeDocument/2006/relationships/ctrlProp" Target="../ctrlProps/ctrlProp77.xml"/><Relationship Id="rId86" Type="http://schemas.openxmlformats.org/officeDocument/2006/relationships/ctrlProp" Target="../ctrlProps/ctrlProp82.xml"/><Relationship Id="rId130" Type="http://schemas.openxmlformats.org/officeDocument/2006/relationships/ctrlProp" Target="../ctrlProps/ctrlProp126.xml"/><Relationship Id="rId135" Type="http://schemas.openxmlformats.org/officeDocument/2006/relationships/ctrlProp" Target="../ctrlProps/ctrlProp131.xml"/><Relationship Id="rId151" Type="http://schemas.openxmlformats.org/officeDocument/2006/relationships/ctrlProp" Target="../ctrlProps/ctrlProp147.xml"/><Relationship Id="rId156" Type="http://schemas.openxmlformats.org/officeDocument/2006/relationships/ctrlProp" Target="../ctrlProps/ctrlProp152.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 Id="rId109" Type="http://schemas.openxmlformats.org/officeDocument/2006/relationships/ctrlProp" Target="../ctrlProps/ctrlProp105.xml"/><Relationship Id="rId34" Type="http://schemas.openxmlformats.org/officeDocument/2006/relationships/ctrlProp" Target="../ctrlProps/ctrlProp30.xml"/><Relationship Id="rId50" Type="http://schemas.openxmlformats.org/officeDocument/2006/relationships/ctrlProp" Target="../ctrlProps/ctrlProp46.xml"/><Relationship Id="rId55" Type="http://schemas.openxmlformats.org/officeDocument/2006/relationships/ctrlProp" Target="../ctrlProps/ctrlProp51.xml"/><Relationship Id="rId76" Type="http://schemas.openxmlformats.org/officeDocument/2006/relationships/ctrlProp" Target="../ctrlProps/ctrlProp72.xml"/><Relationship Id="rId97" Type="http://schemas.openxmlformats.org/officeDocument/2006/relationships/ctrlProp" Target="../ctrlProps/ctrlProp93.xml"/><Relationship Id="rId104" Type="http://schemas.openxmlformats.org/officeDocument/2006/relationships/ctrlProp" Target="../ctrlProps/ctrlProp100.xml"/><Relationship Id="rId120" Type="http://schemas.openxmlformats.org/officeDocument/2006/relationships/ctrlProp" Target="../ctrlProps/ctrlProp116.xml"/><Relationship Id="rId125" Type="http://schemas.openxmlformats.org/officeDocument/2006/relationships/ctrlProp" Target="../ctrlProps/ctrlProp121.xml"/><Relationship Id="rId141" Type="http://schemas.openxmlformats.org/officeDocument/2006/relationships/ctrlProp" Target="../ctrlProps/ctrlProp137.xml"/><Relationship Id="rId146" Type="http://schemas.openxmlformats.org/officeDocument/2006/relationships/ctrlProp" Target="../ctrlProps/ctrlProp142.xml"/><Relationship Id="rId7" Type="http://schemas.openxmlformats.org/officeDocument/2006/relationships/ctrlProp" Target="../ctrlProps/ctrlProp3.xml"/><Relationship Id="rId71" Type="http://schemas.openxmlformats.org/officeDocument/2006/relationships/ctrlProp" Target="../ctrlProps/ctrlProp67.xml"/><Relationship Id="rId92" Type="http://schemas.openxmlformats.org/officeDocument/2006/relationships/ctrlProp" Target="../ctrlProps/ctrlProp88.xml"/><Relationship Id="rId162" Type="http://schemas.openxmlformats.org/officeDocument/2006/relationships/ctrlProp" Target="../ctrlProps/ctrlProp158.xml"/><Relationship Id="rId2" Type="http://schemas.openxmlformats.org/officeDocument/2006/relationships/printerSettings" Target="../printerSettings/printerSettings6.bin"/><Relationship Id="rId29" Type="http://schemas.openxmlformats.org/officeDocument/2006/relationships/ctrlProp" Target="../ctrlProps/ctrlProp25.xml"/><Relationship Id="rId24" Type="http://schemas.openxmlformats.org/officeDocument/2006/relationships/ctrlProp" Target="../ctrlProps/ctrlProp20.xml"/><Relationship Id="rId40" Type="http://schemas.openxmlformats.org/officeDocument/2006/relationships/ctrlProp" Target="../ctrlProps/ctrlProp36.xml"/><Relationship Id="rId45" Type="http://schemas.openxmlformats.org/officeDocument/2006/relationships/ctrlProp" Target="../ctrlProps/ctrlProp41.xml"/><Relationship Id="rId66" Type="http://schemas.openxmlformats.org/officeDocument/2006/relationships/ctrlProp" Target="../ctrlProps/ctrlProp62.xml"/><Relationship Id="rId87" Type="http://schemas.openxmlformats.org/officeDocument/2006/relationships/ctrlProp" Target="../ctrlProps/ctrlProp83.xml"/><Relationship Id="rId110" Type="http://schemas.openxmlformats.org/officeDocument/2006/relationships/ctrlProp" Target="../ctrlProps/ctrlProp106.xml"/><Relationship Id="rId115" Type="http://schemas.openxmlformats.org/officeDocument/2006/relationships/ctrlProp" Target="../ctrlProps/ctrlProp111.xml"/><Relationship Id="rId131" Type="http://schemas.openxmlformats.org/officeDocument/2006/relationships/ctrlProp" Target="../ctrlProps/ctrlProp127.xml"/><Relationship Id="rId136" Type="http://schemas.openxmlformats.org/officeDocument/2006/relationships/ctrlProp" Target="../ctrlProps/ctrlProp132.xml"/><Relationship Id="rId157" Type="http://schemas.openxmlformats.org/officeDocument/2006/relationships/ctrlProp" Target="../ctrlProps/ctrlProp153.xml"/><Relationship Id="rId61" Type="http://schemas.openxmlformats.org/officeDocument/2006/relationships/ctrlProp" Target="../ctrlProps/ctrlProp57.xml"/><Relationship Id="rId82" Type="http://schemas.openxmlformats.org/officeDocument/2006/relationships/ctrlProp" Target="../ctrlProps/ctrlProp78.xml"/><Relationship Id="rId152" Type="http://schemas.openxmlformats.org/officeDocument/2006/relationships/ctrlProp" Target="../ctrlProps/ctrlProp148.xml"/><Relationship Id="rId19" Type="http://schemas.openxmlformats.org/officeDocument/2006/relationships/ctrlProp" Target="../ctrlProps/ctrlProp15.xml"/><Relationship Id="rId14" Type="http://schemas.openxmlformats.org/officeDocument/2006/relationships/ctrlProp" Target="../ctrlProps/ctrlProp10.xml"/><Relationship Id="rId30" Type="http://schemas.openxmlformats.org/officeDocument/2006/relationships/ctrlProp" Target="../ctrlProps/ctrlProp26.xml"/><Relationship Id="rId35" Type="http://schemas.openxmlformats.org/officeDocument/2006/relationships/ctrlProp" Target="../ctrlProps/ctrlProp31.xml"/><Relationship Id="rId56" Type="http://schemas.openxmlformats.org/officeDocument/2006/relationships/ctrlProp" Target="../ctrlProps/ctrlProp52.xml"/><Relationship Id="rId77" Type="http://schemas.openxmlformats.org/officeDocument/2006/relationships/ctrlProp" Target="../ctrlProps/ctrlProp73.xml"/><Relationship Id="rId100" Type="http://schemas.openxmlformats.org/officeDocument/2006/relationships/ctrlProp" Target="../ctrlProps/ctrlProp96.xml"/><Relationship Id="rId105" Type="http://schemas.openxmlformats.org/officeDocument/2006/relationships/ctrlProp" Target="../ctrlProps/ctrlProp101.xml"/><Relationship Id="rId126" Type="http://schemas.openxmlformats.org/officeDocument/2006/relationships/ctrlProp" Target="../ctrlProps/ctrlProp122.xml"/><Relationship Id="rId147" Type="http://schemas.openxmlformats.org/officeDocument/2006/relationships/ctrlProp" Target="../ctrlProps/ctrlProp143.xml"/><Relationship Id="rId8" Type="http://schemas.openxmlformats.org/officeDocument/2006/relationships/ctrlProp" Target="../ctrlProps/ctrlProp4.xml"/><Relationship Id="rId51" Type="http://schemas.openxmlformats.org/officeDocument/2006/relationships/ctrlProp" Target="../ctrlProps/ctrlProp47.xml"/><Relationship Id="rId72" Type="http://schemas.openxmlformats.org/officeDocument/2006/relationships/ctrlProp" Target="../ctrlProps/ctrlProp68.xml"/><Relationship Id="rId93" Type="http://schemas.openxmlformats.org/officeDocument/2006/relationships/ctrlProp" Target="../ctrlProps/ctrlProp89.xml"/><Relationship Id="rId98" Type="http://schemas.openxmlformats.org/officeDocument/2006/relationships/ctrlProp" Target="../ctrlProps/ctrlProp94.xml"/><Relationship Id="rId121" Type="http://schemas.openxmlformats.org/officeDocument/2006/relationships/ctrlProp" Target="../ctrlProps/ctrlProp117.xml"/><Relationship Id="rId142" Type="http://schemas.openxmlformats.org/officeDocument/2006/relationships/ctrlProp" Target="../ctrlProps/ctrlProp138.xml"/><Relationship Id="rId3" Type="http://schemas.openxmlformats.org/officeDocument/2006/relationships/drawing" Target="../drawings/drawing2.xml"/><Relationship Id="rId25" Type="http://schemas.openxmlformats.org/officeDocument/2006/relationships/ctrlProp" Target="../ctrlProps/ctrlProp21.xml"/><Relationship Id="rId46" Type="http://schemas.openxmlformats.org/officeDocument/2006/relationships/ctrlProp" Target="../ctrlProps/ctrlProp42.xml"/><Relationship Id="rId67" Type="http://schemas.openxmlformats.org/officeDocument/2006/relationships/ctrlProp" Target="../ctrlProps/ctrlProp63.xml"/><Relationship Id="rId116" Type="http://schemas.openxmlformats.org/officeDocument/2006/relationships/ctrlProp" Target="../ctrlProps/ctrlProp112.xml"/><Relationship Id="rId137" Type="http://schemas.openxmlformats.org/officeDocument/2006/relationships/ctrlProp" Target="../ctrlProps/ctrlProp133.xml"/><Relationship Id="rId158" Type="http://schemas.openxmlformats.org/officeDocument/2006/relationships/ctrlProp" Target="../ctrlProps/ctrlProp154.xml"/><Relationship Id="rId20" Type="http://schemas.openxmlformats.org/officeDocument/2006/relationships/ctrlProp" Target="../ctrlProps/ctrlProp16.xml"/><Relationship Id="rId41" Type="http://schemas.openxmlformats.org/officeDocument/2006/relationships/ctrlProp" Target="../ctrlProps/ctrlProp37.xml"/><Relationship Id="rId62" Type="http://schemas.openxmlformats.org/officeDocument/2006/relationships/ctrlProp" Target="../ctrlProps/ctrlProp58.xml"/><Relationship Id="rId83" Type="http://schemas.openxmlformats.org/officeDocument/2006/relationships/ctrlProp" Target="../ctrlProps/ctrlProp79.xml"/><Relationship Id="rId88" Type="http://schemas.openxmlformats.org/officeDocument/2006/relationships/ctrlProp" Target="../ctrlProps/ctrlProp84.xml"/><Relationship Id="rId111" Type="http://schemas.openxmlformats.org/officeDocument/2006/relationships/ctrlProp" Target="../ctrlProps/ctrlProp107.xml"/><Relationship Id="rId132" Type="http://schemas.openxmlformats.org/officeDocument/2006/relationships/ctrlProp" Target="../ctrlProps/ctrlProp128.xml"/><Relationship Id="rId153" Type="http://schemas.openxmlformats.org/officeDocument/2006/relationships/ctrlProp" Target="../ctrlProps/ctrlProp149.xml"/><Relationship Id="rId15" Type="http://schemas.openxmlformats.org/officeDocument/2006/relationships/ctrlProp" Target="../ctrlProps/ctrlProp11.xml"/><Relationship Id="rId36" Type="http://schemas.openxmlformats.org/officeDocument/2006/relationships/ctrlProp" Target="../ctrlProps/ctrlProp32.xml"/><Relationship Id="rId57" Type="http://schemas.openxmlformats.org/officeDocument/2006/relationships/ctrlProp" Target="../ctrlProps/ctrlProp53.xml"/><Relationship Id="rId106" Type="http://schemas.openxmlformats.org/officeDocument/2006/relationships/ctrlProp" Target="../ctrlProps/ctrlProp102.xml"/><Relationship Id="rId127" Type="http://schemas.openxmlformats.org/officeDocument/2006/relationships/ctrlProp" Target="../ctrlProps/ctrlProp123.xml"/><Relationship Id="rId10" Type="http://schemas.openxmlformats.org/officeDocument/2006/relationships/ctrlProp" Target="../ctrlProps/ctrlProp6.xml"/><Relationship Id="rId31" Type="http://schemas.openxmlformats.org/officeDocument/2006/relationships/ctrlProp" Target="../ctrlProps/ctrlProp27.xml"/><Relationship Id="rId52" Type="http://schemas.openxmlformats.org/officeDocument/2006/relationships/ctrlProp" Target="../ctrlProps/ctrlProp48.xml"/><Relationship Id="rId73" Type="http://schemas.openxmlformats.org/officeDocument/2006/relationships/ctrlProp" Target="../ctrlProps/ctrlProp69.xml"/><Relationship Id="rId78" Type="http://schemas.openxmlformats.org/officeDocument/2006/relationships/ctrlProp" Target="../ctrlProps/ctrlProp74.xml"/><Relationship Id="rId94" Type="http://schemas.openxmlformats.org/officeDocument/2006/relationships/ctrlProp" Target="../ctrlProps/ctrlProp90.xml"/><Relationship Id="rId99" Type="http://schemas.openxmlformats.org/officeDocument/2006/relationships/ctrlProp" Target="../ctrlProps/ctrlProp95.xml"/><Relationship Id="rId101" Type="http://schemas.openxmlformats.org/officeDocument/2006/relationships/ctrlProp" Target="../ctrlProps/ctrlProp97.xml"/><Relationship Id="rId122" Type="http://schemas.openxmlformats.org/officeDocument/2006/relationships/ctrlProp" Target="../ctrlProps/ctrlProp118.xml"/><Relationship Id="rId143" Type="http://schemas.openxmlformats.org/officeDocument/2006/relationships/ctrlProp" Target="../ctrlProps/ctrlProp139.xml"/><Relationship Id="rId148" Type="http://schemas.openxmlformats.org/officeDocument/2006/relationships/ctrlProp" Target="../ctrlProps/ctrlProp144.xml"/><Relationship Id="rId4" Type="http://schemas.openxmlformats.org/officeDocument/2006/relationships/vmlDrawing" Target="../drawings/vmlDrawing1.vml"/><Relationship Id="rId9" Type="http://schemas.openxmlformats.org/officeDocument/2006/relationships/ctrlProp" Target="../ctrlProps/ctrlProp5.xml"/><Relationship Id="rId26" Type="http://schemas.openxmlformats.org/officeDocument/2006/relationships/ctrlProp" Target="../ctrlProps/ctrlProp22.xml"/><Relationship Id="rId47" Type="http://schemas.openxmlformats.org/officeDocument/2006/relationships/ctrlProp" Target="../ctrlProps/ctrlProp43.xml"/><Relationship Id="rId68" Type="http://schemas.openxmlformats.org/officeDocument/2006/relationships/ctrlProp" Target="../ctrlProps/ctrlProp64.xml"/><Relationship Id="rId89" Type="http://schemas.openxmlformats.org/officeDocument/2006/relationships/ctrlProp" Target="../ctrlProps/ctrlProp85.xml"/><Relationship Id="rId112" Type="http://schemas.openxmlformats.org/officeDocument/2006/relationships/ctrlProp" Target="../ctrlProps/ctrlProp108.xml"/><Relationship Id="rId133" Type="http://schemas.openxmlformats.org/officeDocument/2006/relationships/ctrlProp" Target="../ctrlProps/ctrlProp129.xml"/><Relationship Id="rId154" Type="http://schemas.openxmlformats.org/officeDocument/2006/relationships/ctrlProp" Target="../ctrlProps/ctrlProp150.xml"/><Relationship Id="rId16" Type="http://schemas.openxmlformats.org/officeDocument/2006/relationships/ctrlProp" Target="../ctrlProps/ctrlProp12.xml"/><Relationship Id="rId37" Type="http://schemas.openxmlformats.org/officeDocument/2006/relationships/ctrlProp" Target="../ctrlProps/ctrlProp33.xml"/><Relationship Id="rId58" Type="http://schemas.openxmlformats.org/officeDocument/2006/relationships/ctrlProp" Target="../ctrlProps/ctrlProp54.xml"/><Relationship Id="rId79" Type="http://schemas.openxmlformats.org/officeDocument/2006/relationships/ctrlProp" Target="../ctrlProps/ctrlProp75.xml"/><Relationship Id="rId102" Type="http://schemas.openxmlformats.org/officeDocument/2006/relationships/ctrlProp" Target="../ctrlProps/ctrlProp98.xml"/><Relationship Id="rId123" Type="http://schemas.openxmlformats.org/officeDocument/2006/relationships/ctrlProp" Target="../ctrlProps/ctrlProp119.xml"/><Relationship Id="rId144" Type="http://schemas.openxmlformats.org/officeDocument/2006/relationships/ctrlProp" Target="../ctrlProps/ctrlProp140.xml"/><Relationship Id="rId90" Type="http://schemas.openxmlformats.org/officeDocument/2006/relationships/ctrlProp" Target="../ctrlProps/ctrlProp86.xml"/><Relationship Id="rId27" Type="http://schemas.openxmlformats.org/officeDocument/2006/relationships/ctrlProp" Target="../ctrlProps/ctrlProp23.xml"/><Relationship Id="rId48" Type="http://schemas.openxmlformats.org/officeDocument/2006/relationships/ctrlProp" Target="../ctrlProps/ctrlProp44.xml"/><Relationship Id="rId69" Type="http://schemas.openxmlformats.org/officeDocument/2006/relationships/ctrlProp" Target="../ctrlProps/ctrlProp65.xml"/><Relationship Id="rId113" Type="http://schemas.openxmlformats.org/officeDocument/2006/relationships/ctrlProp" Target="../ctrlProps/ctrlProp109.xml"/><Relationship Id="rId134" Type="http://schemas.openxmlformats.org/officeDocument/2006/relationships/ctrlProp" Target="../ctrlProps/ctrlProp130.xml"/><Relationship Id="rId80" Type="http://schemas.openxmlformats.org/officeDocument/2006/relationships/ctrlProp" Target="../ctrlProps/ctrlProp76.xml"/><Relationship Id="rId155" Type="http://schemas.openxmlformats.org/officeDocument/2006/relationships/ctrlProp" Target="../ctrlProps/ctrlProp151.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austroads.com.au/publications/road-safety/agrs02/media/AGRS02-21_Guide_to_Road_Safety_Part_2_Safe_Roads.pdf" TargetMode="External"/><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E5041-7170-4E7F-8F35-AFD6031BDE15}">
  <sheetPr codeName="Sheet2"/>
  <dimension ref="A1:Z52"/>
  <sheetViews>
    <sheetView showGridLines="0" topLeftCell="A8" zoomScale="90" workbookViewId="0">
      <selection activeCell="B5" sqref="B5:J6"/>
    </sheetView>
  </sheetViews>
  <sheetFormatPr defaultRowHeight="12.75" x14ac:dyDescent="0.2"/>
  <cols>
    <col min="1" max="1" width="6.7109375" customWidth="1"/>
    <col min="2" max="2" width="3.5703125" bestFit="1" customWidth="1"/>
    <col min="12" max="12" width="11.42578125" customWidth="1"/>
  </cols>
  <sheetData>
    <row r="1" spans="1:26" x14ac:dyDescent="0.2">
      <c r="C1" s="389" t="s">
        <v>432</v>
      </c>
      <c r="D1" s="389"/>
      <c r="E1" s="389"/>
      <c r="F1" s="389"/>
      <c r="L1" s="193" t="s">
        <v>328</v>
      </c>
    </row>
    <row r="2" spans="1:26" ht="12.75" customHeight="1" x14ac:dyDescent="0.2">
      <c r="A2" s="58"/>
      <c r="B2" s="58"/>
      <c r="C2" s="389"/>
      <c r="D2" s="389"/>
      <c r="E2" s="389"/>
      <c r="F2" s="389"/>
      <c r="L2" s="62" t="s">
        <v>329</v>
      </c>
      <c r="M2" s="62" t="s">
        <v>330</v>
      </c>
      <c r="N2" s="194"/>
      <c r="O2" s="194"/>
    </row>
    <row r="3" spans="1:26" ht="6.75" customHeight="1" x14ac:dyDescent="0.2">
      <c r="A3" s="58"/>
      <c r="B3" s="58"/>
      <c r="C3" s="389"/>
      <c r="D3" s="389"/>
      <c r="E3" s="389"/>
      <c r="F3" s="389"/>
      <c r="L3" s="62"/>
      <c r="M3" s="62"/>
      <c r="N3" s="194"/>
      <c r="O3" s="194"/>
    </row>
    <row r="4" spans="1:26" ht="12" customHeight="1" x14ac:dyDescent="0.2">
      <c r="A4" s="58"/>
      <c r="B4" s="58"/>
      <c r="C4" s="389"/>
      <c r="D4" s="389"/>
      <c r="E4" s="389"/>
      <c r="F4" s="389"/>
      <c r="L4" s="195">
        <v>41381</v>
      </c>
      <c r="M4" s="387" t="s">
        <v>577</v>
      </c>
      <c r="N4" s="387"/>
      <c r="O4" s="387"/>
      <c r="P4" s="387"/>
      <c r="Q4" s="387"/>
      <c r="R4" s="387"/>
      <c r="S4" s="387"/>
      <c r="T4" s="387"/>
      <c r="U4" s="387"/>
      <c r="V4" s="387"/>
    </row>
    <row r="5" spans="1:26" ht="12.75" customHeight="1" x14ac:dyDescent="0.2">
      <c r="B5" s="387"/>
      <c r="C5" s="387"/>
      <c r="D5" s="387"/>
      <c r="E5" s="387"/>
      <c r="F5" s="387"/>
      <c r="G5" s="387"/>
      <c r="H5" s="387"/>
      <c r="I5" s="387"/>
      <c r="J5" s="387"/>
      <c r="L5" s="62"/>
      <c r="M5" s="387" t="s">
        <v>578</v>
      </c>
      <c r="N5" s="387"/>
      <c r="O5" s="387"/>
      <c r="P5" s="387"/>
      <c r="Q5" s="387"/>
      <c r="R5" s="387"/>
      <c r="S5" s="387"/>
      <c r="T5" s="387"/>
      <c r="U5" s="387"/>
      <c r="V5" s="387"/>
      <c r="W5" s="387"/>
      <c r="X5" s="387"/>
      <c r="Y5" s="387"/>
      <c r="Z5" s="387"/>
    </row>
    <row r="6" spans="1:26" ht="15.75" customHeight="1" x14ac:dyDescent="0.2">
      <c r="A6" s="62"/>
      <c r="B6" s="387"/>
      <c r="C6" s="387"/>
      <c r="D6" s="387"/>
      <c r="E6" s="387"/>
      <c r="F6" s="387"/>
      <c r="G6" s="387"/>
      <c r="H6" s="387"/>
      <c r="I6" s="387"/>
      <c r="J6" s="387"/>
      <c r="L6" s="62"/>
      <c r="M6" s="62"/>
      <c r="N6" s="194"/>
      <c r="O6" s="194"/>
    </row>
    <row r="7" spans="1:26" ht="33" x14ac:dyDescent="0.2">
      <c r="L7" s="196">
        <v>40079</v>
      </c>
      <c r="M7" t="s">
        <v>541</v>
      </c>
      <c r="N7" s="194"/>
      <c r="O7" s="194"/>
    </row>
    <row r="8" spans="1:26" ht="16.5" customHeight="1" x14ac:dyDescent="0.2">
      <c r="B8" s="69" t="s">
        <v>16</v>
      </c>
      <c r="C8" t="s">
        <v>198</v>
      </c>
      <c r="L8" s="196">
        <v>40053</v>
      </c>
      <c r="M8" t="s">
        <v>541</v>
      </c>
      <c r="N8" s="194"/>
      <c r="O8" s="194"/>
    </row>
    <row r="9" spans="1:26" ht="22.5" customHeight="1" x14ac:dyDescent="0.2">
      <c r="B9" s="78" t="s">
        <v>17</v>
      </c>
      <c r="C9" s="388" t="s">
        <v>199</v>
      </c>
      <c r="D9" s="388"/>
      <c r="E9" s="388"/>
      <c r="F9" s="388"/>
      <c r="G9" s="388"/>
      <c r="H9" s="388"/>
      <c r="I9" s="388"/>
      <c r="J9" s="388"/>
      <c r="L9" s="62"/>
      <c r="M9" s="62"/>
      <c r="N9" s="194"/>
      <c r="O9" s="194"/>
    </row>
    <row r="10" spans="1:26" ht="14.25" customHeight="1" x14ac:dyDescent="0.2">
      <c r="C10" s="388"/>
      <c r="D10" s="388"/>
      <c r="E10" s="388"/>
      <c r="F10" s="388"/>
      <c r="G10" s="388"/>
      <c r="H10" s="388"/>
      <c r="I10" s="388"/>
      <c r="J10" s="388"/>
      <c r="L10" s="196">
        <v>39958</v>
      </c>
      <c r="M10" t="s">
        <v>541</v>
      </c>
    </row>
    <row r="11" spans="1:26" x14ac:dyDescent="0.2">
      <c r="C11" s="9" t="s">
        <v>315</v>
      </c>
      <c r="D11" s="65" t="s">
        <v>327</v>
      </c>
      <c r="E11" s="9"/>
      <c r="F11" s="9"/>
      <c r="G11" s="9"/>
      <c r="H11" s="9"/>
      <c r="I11" s="9"/>
      <c r="J11" s="9"/>
      <c r="L11" s="195"/>
      <c r="M11" s="146" t="s">
        <v>542</v>
      </c>
    </row>
    <row r="12" spans="1:26" x14ac:dyDescent="0.2">
      <c r="L12" s="62"/>
      <c r="M12" s="62"/>
    </row>
    <row r="13" spans="1:26" x14ac:dyDescent="0.2">
      <c r="B13" s="69" t="s">
        <v>16</v>
      </c>
      <c r="C13" t="s">
        <v>15</v>
      </c>
      <c r="L13" s="197">
        <v>39644</v>
      </c>
      <c r="M13" s="198" t="s">
        <v>532</v>
      </c>
    </row>
    <row r="14" spans="1:26" x14ac:dyDescent="0.2">
      <c r="B14" t="s">
        <v>17</v>
      </c>
      <c r="C14" s="387" t="s">
        <v>317</v>
      </c>
      <c r="D14" s="388"/>
      <c r="E14" s="388"/>
      <c r="F14" s="388"/>
      <c r="G14" s="388"/>
      <c r="H14" s="388"/>
      <c r="I14" s="388"/>
      <c r="J14" s="388"/>
      <c r="L14" s="62"/>
      <c r="M14" t="s">
        <v>533</v>
      </c>
    </row>
    <row r="15" spans="1:26" x14ac:dyDescent="0.2">
      <c r="C15" s="388"/>
      <c r="D15" s="388"/>
      <c r="E15" s="388"/>
      <c r="F15" s="388"/>
      <c r="G15" s="388"/>
      <c r="H15" s="388"/>
      <c r="I15" s="388"/>
      <c r="J15" s="388"/>
      <c r="M15" s="62"/>
    </row>
    <row r="16" spans="1:26" x14ac:dyDescent="0.2">
      <c r="C16" s="388"/>
      <c r="D16" s="388"/>
      <c r="E16" s="388"/>
      <c r="F16" s="388"/>
      <c r="G16" s="388"/>
      <c r="H16" s="388"/>
      <c r="I16" s="388"/>
      <c r="J16" s="388"/>
      <c r="L16" s="70">
        <v>39464</v>
      </c>
      <c r="M16" s="146" t="s">
        <v>437</v>
      </c>
    </row>
    <row r="18" spans="2:14" x14ac:dyDescent="0.2">
      <c r="B18" s="69" t="s">
        <v>18</v>
      </c>
      <c r="C18" t="s">
        <v>194</v>
      </c>
      <c r="L18" s="70">
        <v>39406</v>
      </c>
      <c r="M18" t="s">
        <v>426</v>
      </c>
    </row>
    <row r="19" spans="2:14" x14ac:dyDescent="0.2">
      <c r="B19" t="s">
        <v>17</v>
      </c>
      <c r="C19" s="388" t="s">
        <v>196</v>
      </c>
      <c r="D19" s="388"/>
      <c r="E19" s="388"/>
      <c r="F19" s="388"/>
      <c r="G19" s="388"/>
      <c r="H19" s="388"/>
      <c r="I19" s="388"/>
      <c r="J19" s="388"/>
      <c r="M19" t="s">
        <v>427</v>
      </c>
    </row>
    <row r="20" spans="2:14" x14ac:dyDescent="0.2">
      <c r="C20" s="388"/>
      <c r="D20" s="388"/>
      <c r="E20" s="388"/>
      <c r="F20" s="388"/>
      <c r="G20" s="388"/>
      <c r="H20" s="388"/>
      <c r="I20" s="388"/>
      <c r="J20" s="388"/>
      <c r="M20" t="s">
        <v>428</v>
      </c>
    </row>
    <row r="21" spans="2:14" x14ac:dyDescent="0.2">
      <c r="C21" s="388"/>
      <c r="D21" s="388"/>
      <c r="E21" s="388"/>
      <c r="F21" s="388"/>
      <c r="G21" s="388"/>
      <c r="H21" s="388"/>
      <c r="I21" s="388"/>
      <c r="J21" s="388"/>
      <c r="M21" t="s">
        <v>429</v>
      </c>
    </row>
    <row r="22" spans="2:14" x14ac:dyDescent="0.2">
      <c r="C22" s="388"/>
      <c r="D22" s="388"/>
      <c r="E22" s="388"/>
      <c r="F22" s="388"/>
      <c r="G22" s="388"/>
      <c r="H22" s="388"/>
      <c r="I22" s="388"/>
      <c r="J22" s="388"/>
      <c r="M22" s="72" t="s">
        <v>434</v>
      </c>
    </row>
    <row r="23" spans="2:14" x14ac:dyDescent="0.2">
      <c r="C23" s="60" t="s">
        <v>315</v>
      </c>
      <c r="D23" s="61" t="s">
        <v>316</v>
      </c>
      <c r="E23" s="60"/>
      <c r="F23" s="60"/>
      <c r="G23" s="60"/>
      <c r="H23" s="60"/>
      <c r="I23" s="60"/>
      <c r="J23" s="60"/>
      <c r="M23" t="s">
        <v>435</v>
      </c>
    </row>
    <row r="24" spans="2:14" x14ac:dyDescent="0.2">
      <c r="C24" s="60"/>
      <c r="D24" s="60"/>
      <c r="E24" s="60"/>
      <c r="F24" s="60"/>
      <c r="G24" s="60"/>
      <c r="H24" s="60"/>
      <c r="I24" s="60"/>
      <c r="J24" s="60"/>
      <c r="M24" t="s">
        <v>436</v>
      </c>
    </row>
    <row r="25" spans="2:14" x14ac:dyDescent="0.2">
      <c r="B25" s="69" t="s">
        <v>18</v>
      </c>
      <c r="C25" t="s">
        <v>24</v>
      </c>
    </row>
    <row r="26" spans="2:14" x14ac:dyDescent="0.2">
      <c r="B26" t="s">
        <v>17</v>
      </c>
      <c r="C26" s="388" t="s">
        <v>193</v>
      </c>
      <c r="D26" s="388"/>
      <c r="E26" s="388"/>
      <c r="F26" s="388"/>
      <c r="G26" s="388"/>
      <c r="H26" s="388"/>
      <c r="I26" s="388"/>
      <c r="J26" s="388"/>
      <c r="L26" s="197">
        <v>39365</v>
      </c>
      <c r="M26" t="s">
        <v>324</v>
      </c>
    </row>
    <row r="27" spans="2:14" ht="33" x14ac:dyDescent="0.2">
      <c r="C27" s="388"/>
      <c r="D27" s="388"/>
      <c r="E27" s="388"/>
      <c r="F27" s="388"/>
      <c r="G27" s="388"/>
      <c r="H27" s="388"/>
      <c r="I27" s="388"/>
      <c r="J27" s="388"/>
      <c r="L27" s="146"/>
      <c r="M27" t="s">
        <v>325</v>
      </c>
      <c r="N27" s="194"/>
    </row>
    <row r="28" spans="2:14" x14ac:dyDescent="0.2">
      <c r="C28" s="388" t="s">
        <v>197</v>
      </c>
      <c r="D28" s="388"/>
      <c r="E28" s="388"/>
      <c r="F28" s="388"/>
      <c r="G28" s="388"/>
      <c r="H28" s="388"/>
      <c r="I28" s="388"/>
      <c r="J28" s="388"/>
      <c r="L28" s="146"/>
      <c r="M28" t="s">
        <v>326</v>
      </c>
    </row>
    <row r="29" spans="2:14" x14ac:dyDescent="0.2">
      <c r="C29" s="388"/>
      <c r="D29" s="388"/>
      <c r="E29" s="388"/>
      <c r="F29" s="388"/>
      <c r="G29" s="388"/>
      <c r="H29" s="388"/>
      <c r="I29" s="388"/>
      <c r="J29" s="388"/>
      <c r="M29" s="146" t="s">
        <v>331</v>
      </c>
    </row>
    <row r="30" spans="2:14" x14ac:dyDescent="0.2">
      <c r="C30" s="9"/>
      <c r="D30" s="9"/>
      <c r="E30" s="9"/>
      <c r="F30" s="9"/>
      <c r="G30" s="9"/>
      <c r="H30" s="9"/>
      <c r="I30" s="9"/>
      <c r="J30" s="9"/>
      <c r="M30" s="146" t="s">
        <v>332</v>
      </c>
    </row>
    <row r="31" spans="2:14" x14ac:dyDescent="0.2">
      <c r="C31" s="10"/>
      <c r="D31" s="10" t="s">
        <v>21</v>
      </c>
      <c r="E31" s="10"/>
      <c r="F31" s="3" t="s">
        <v>22</v>
      </c>
      <c r="G31" s="10"/>
      <c r="H31" s="10" t="s">
        <v>23</v>
      </c>
      <c r="I31" s="11"/>
    </row>
    <row r="32" spans="2:14" ht="5.25" customHeight="1" x14ac:dyDescent="0.2"/>
    <row r="33" spans="2:19" x14ac:dyDescent="0.2">
      <c r="D33" s="8"/>
    </row>
    <row r="34" spans="2:19" x14ac:dyDescent="0.2">
      <c r="B34" s="69" t="s">
        <v>18</v>
      </c>
      <c r="C34" t="s">
        <v>28</v>
      </c>
    </row>
    <row r="35" spans="2:19" x14ac:dyDescent="0.2">
      <c r="B35" t="s">
        <v>17</v>
      </c>
      <c r="C35" s="388" t="s">
        <v>195</v>
      </c>
      <c r="D35" s="388"/>
      <c r="E35" s="388"/>
      <c r="F35" s="388"/>
      <c r="G35" s="388"/>
      <c r="H35" s="388"/>
      <c r="I35" s="388"/>
      <c r="J35" s="388"/>
    </row>
    <row r="36" spans="2:19" x14ac:dyDescent="0.2">
      <c r="C36" s="388"/>
      <c r="D36" s="388"/>
      <c r="E36" s="388"/>
      <c r="F36" s="388"/>
      <c r="G36" s="388"/>
      <c r="H36" s="388"/>
      <c r="I36" s="388"/>
      <c r="J36" s="388"/>
    </row>
    <row r="37" spans="2:19" x14ac:dyDescent="0.2">
      <c r="C37" s="388" t="s">
        <v>27</v>
      </c>
      <c r="D37" s="388"/>
      <c r="E37" s="388"/>
      <c r="F37" s="388"/>
      <c r="G37" s="388"/>
      <c r="H37" s="388"/>
      <c r="I37" s="388"/>
      <c r="J37" s="388"/>
      <c r="L37" s="71"/>
    </row>
    <row r="38" spans="2:19" x14ac:dyDescent="0.2">
      <c r="C38" s="388"/>
      <c r="D38" s="388"/>
      <c r="E38" s="388"/>
      <c r="F38" s="388"/>
      <c r="G38" s="388"/>
      <c r="H38" s="388"/>
      <c r="I38" s="388"/>
      <c r="J38" s="388"/>
    </row>
    <row r="39" spans="2:19" x14ac:dyDescent="0.2">
      <c r="C39" s="9"/>
      <c r="D39" s="9"/>
      <c r="E39" s="9"/>
      <c r="F39" s="9"/>
      <c r="G39" s="9"/>
      <c r="H39" s="9"/>
      <c r="I39" s="9"/>
      <c r="J39" s="9"/>
    </row>
    <row r="40" spans="2:19" x14ac:dyDescent="0.2">
      <c r="C40" s="10"/>
      <c r="D40" s="6" t="s">
        <v>21</v>
      </c>
      <c r="E40" s="4"/>
      <c r="F40" s="5" t="s">
        <v>22</v>
      </c>
      <c r="G40" s="4"/>
      <c r="H40" s="7" t="s">
        <v>23</v>
      </c>
      <c r="I40" s="11"/>
    </row>
    <row r="42" spans="2:19" x14ac:dyDescent="0.2">
      <c r="D42" t="s">
        <v>25</v>
      </c>
      <c r="E42" s="8" t="s">
        <v>26</v>
      </c>
    </row>
    <row r="43" spans="2:19" ht="7.5" customHeight="1" x14ac:dyDescent="0.2">
      <c r="S43" t="s">
        <v>614</v>
      </c>
    </row>
    <row r="44" spans="2:19" ht="20.25" customHeight="1" x14ac:dyDescent="0.2">
      <c r="B44" s="69" t="s">
        <v>18</v>
      </c>
      <c r="C44" t="s">
        <v>318</v>
      </c>
      <c r="G44" s="63"/>
      <c r="H44" s="63"/>
      <c r="I44" s="63"/>
      <c r="J44" s="63"/>
    </row>
    <row r="45" spans="2:19" x14ac:dyDescent="0.2">
      <c r="B45" t="s">
        <v>17</v>
      </c>
      <c r="C45" s="388" t="s">
        <v>319</v>
      </c>
      <c r="D45" s="388"/>
      <c r="E45" s="388"/>
      <c r="F45" s="388"/>
      <c r="G45" s="388"/>
      <c r="H45" s="388"/>
      <c r="I45" s="388"/>
      <c r="J45" s="388"/>
    </row>
    <row r="46" spans="2:19" x14ac:dyDescent="0.2">
      <c r="C46" s="9"/>
      <c r="D46" s="9"/>
      <c r="E46" s="9"/>
      <c r="F46" s="9"/>
      <c r="G46" s="9"/>
      <c r="H46" s="9"/>
      <c r="I46" s="9"/>
      <c r="J46" s="9"/>
    </row>
    <row r="47" spans="2:19" x14ac:dyDescent="0.2">
      <c r="B47" s="69" t="s">
        <v>18</v>
      </c>
      <c r="C47" t="s">
        <v>430</v>
      </c>
    </row>
    <row r="48" spans="2:19" x14ac:dyDescent="0.2">
      <c r="B48" t="s">
        <v>17</v>
      </c>
      <c r="C48" s="388" t="s">
        <v>433</v>
      </c>
      <c r="D48" s="388"/>
      <c r="E48" s="388"/>
      <c r="F48" s="388"/>
      <c r="G48" s="388"/>
      <c r="H48" s="388"/>
      <c r="I48" s="388"/>
      <c r="J48" s="388"/>
    </row>
    <row r="49" spans="3:10" x14ac:dyDescent="0.2">
      <c r="C49" s="388"/>
      <c r="D49" s="388"/>
      <c r="E49" s="388"/>
      <c r="F49" s="388"/>
      <c r="G49" s="388"/>
      <c r="H49" s="388"/>
      <c r="I49" s="388"/>
      <c r="J49" s="388"/>
    </row>
    <row r="50" spans="3:10" x14ac:dyDescent="0.2">
      <c r="C50" s="388"/>
      <c r="D50" s="388"/>
      <c r="E50" s="388"/>
      <c r="F50" s="388"/>
      <c r="G50" s="388"/>
      <c r="H50" s="388"/>
      <c r="I50" s="388"/>
      <c r="J50" s="388"/>
    </row>
    <row r="51" spans="3:10" x14ac:dyDescent="0.2">
      <c r="C51" s="388"/>
      <c r="D51" s="388"/>
      <c r="E51" s="388"/>
      <c r="F51" s="388"/>
      <c r="G51" s="388"/>
      <c r="H51" s="388"/>
      <c r="I51" s="388"/>
      <c r="J51" s="388"/>
    </row>
    <row r="52" spans="3:10" x14ac:dyDescent="0.2">
      <c r="C52" t="s">
        <v>313</v>
      </c>
      <c r="D52" s="64" t="s">
        <v>431</v>
      </c>
    </row>
  </sheetData>
  <customSheetViews>
    <customSheetView guid="{6B270C73-BA9D-4B05-BFBB-AF9B27F35E3F}" scale="90" showPageBreaks="1" showGridLines="0" printArea="1">
      <selection activeCell="S43" sqref="S43:T43"/>
      <pageMargins left="0.75" right="0.75" top="0.62" bottom="0.55000000000000004" header="0.5" footer="0.41"/>
      <pageSetup paperSize="9"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13">
    <mergeCell ref="C48:J51"/>
    <mergeCell ref="C1:F4"/>
    <mergeCell ref="B5:J6"/>
    <mergeCell ref="C14:J16"/>
    <mergeCell ref="C9:J10"/>
    <mergeCell ref="C19:J22"/>
    <mergeCell ref="C26:J27"/>
    <mergeCell ref="C45:J45"/>
    <mergeCell ref="M4:V4"/>
    <mergeCell ref="M5:Z5"/>
    <mergeCell ref="C28:J29"/>
    <mergeCell ref="C35:J36"/>
    <mergeCell ref="C37:J38"/>
  </mergeCells>
  <phoneticPr fontId="3" type="noConversion"/>
  <hyperlinks>
    <hyperlink ref="D23" location="'Indicative lifetime of Trea'!A1" display="Life of Treatment" xr:uid="{F67FE7E5-83F9-4D77-A425-2B4FE5FD9803}"/>
    <hyperlink ref="D11" location="BCR!A1" display="BCR spreadsheet" xr:uid="{C7973B90-A473-41A5-9E4F-58CEAC0972E6}"/>
    <hyperlink ref="D52" r:id="rId2" location="blackspotcontact" xr:uid="{E5859D41-DBDF-4C43-9D0E-FAA9BD620228}"/>
  </hyperlinks>
  <pageMargins left="0.75" right="0.75" top="0.62" bottom="0.55000000000000004" header="0.5" footer="0.41"/>
  <pageSetup paperSize="9" orientation="portrait" r:id="rId3"/>
  <headerFooter alignWithMargins="0">
    <oddHeader>&amp;C&amp;"Arial"&amp;12&amp;KA80000 OFFICIAL&amp;1#_x000D_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3E155-0AD1-420D-9C2B-465A7BDFC3EE}">
  <sheetPr codeName="Sheet1">
    <pageSetUpPr fitToPage="1"/>
  </sheetPr>
  <dimension ref="A1:L36"/>
  <sheetViews>
    <sheetView showGridLines="0" workbookViewId="0">
      <selection activeCell="O4" sqref="O4"/>
    </sheetView>
  </sheetViews>
  <sheetFormatPr defaultRowHeight="12.75" x14ac:dyDescent="0.2"/>
  <cols>
    <col min="1" max="1" width="5" customWidth="1"/>
    <col min="10" max="10" width="24.7109375" customWidth="1"/>
  </cols>
  <sheetData>
    <row r="1" spans="1:10" ht="45.75" customHeight="1" x14ac:dyDescent="0.2">
      <c r="A1" s="391" t="s">
        <v>637</v>
      </c>
      <c r="B1" s="391"/>
      <c r="C1" s="391"/>
      <c r="D1" s="391"/>
      <c r="E1" s="391"/>
      <c r="F1" s="391"/>
      <c r="G1" s="391"/>
      <c r="H1" s="52"/>
      <c r="I1" s="52"/>
    </row>
    <row r="2" spans="1:10" ht="35.25" customHeight="1" x14ac:dyDescent="0.2">
      <c r="A2" s="393" t="s">
        <v>277</v>
      </c>
      <c r="B2" s="393"/>
      <c r="C2" s="393"/>
      <c r="D2" s="393"/>
      <c r="E2" s="393"/>
      <c r="F2" s="393"/>
      <c r="G2" s="393"/>
      <c r="H2" s="393"/>
      <c r="I2" s="393"/>
      <c r="J2" s="393"/>
    </row>
    <row r="3" spans="1:10" ht="42" customHeight="1" x14ac:dyDescent="0.2">
      <c r="A3" s="390" t="s">
        <v>559</v>
      </c>
      <c r="B3" s="390"/>
      <c r="C3" s="390"/>
      <c r="D3" s="390"/>
      <c r="E3" s="390"/>
      <c r="F3" s="390"/>
      <c r="G3" s="390"/>
      <c r="H3" s="390"/>
      <c r="I3" s="390"/>
      <c r="J3" s="390"/>
    </row>
    <row r="4" spans="1:10" ht="30.75" customHeight="1" x14ac:dyDescent="0.2">
      <c r="A4" s="390" t="s">
        <v>278</v>
      </c>
      <c r="B4" s="390"/>
      <c r="C4" s="390"/>
      <c r="D4" s="390"/>
      <c r="E4" s="390"/>
      <c r="F4" s="390"/>
      <c r="G4" s="390"/>
      <c r="H4" s="390"/>
      <c r="I4" s="390"/>
      <c r="J4" s="390"/>
    </row>
    <row r="5" spans="1:10" ht="65.25" customHeight="1" x14ac:dyDescent="0.2">
      <c r="A5" s="53" t="s">
        <v>279</v>
      </c>
      <c r="B5" s="390" t="s">
        <v>280</v>
      </c>
      <c r="C5" s="390"/>
      <c r="D5" s="390"/>
      <c r="E5" s="390"/>
      <c r="F5" s="390"/>
      <c r="G5" s="390"/>
      <c r="H5" s="390"/>
      <c r="I5" s="390"/>
      <c r="J5" s="390"/>
    </row>
    <row r="6" spans="1:10" ht="9" customHeight="1" x14ac:dyDescent="0.2">
      <c r="A6" s="53"/>
      <c r="B6" s="53"/>
      <c r="C6" s="53"/>
      <c r="D6" s="53"/>
      <c r="E6" s="53"/>
      <c r="F6" s="53"/>
      <c r="G6" s="53"/>
      <c r="H6" s="53"/>
      <c r="I6" s="53"/>
    </row>
    <row r="7" spans="1:10" ht="39.75" customHeight="1" x14ac:dyDescent="0.2">
      <c r="A7" s="53" t="s">
        <v>281</v>
      </c>
      <c r="B7" s="390" t="s">
        <v>282</v>
      </c>
      <c r="C7" s="390"/>
      <c r="D7" s="390"/>
      <c r="E7" s="390"/>
      <c r="F7" s="390"/>
      <c r="G7" s="390"/>
      <c r="H7" s="390"/>
      <c r="I7" s="390"/>
      <c r="J7" s="390"/>
    </row>
    <row r="8" spans="1:10" ht="9" customHeight="1" x14ac:dyDescent="0.2">
      <c r="A8" s="52"/>
      <c r="B8" s="54"/>
      <c r="C8" s="52"/>
      <c r="D8" s="52"/>
      <c r="E8" s="52"/>
      <c r="F8" s="52"/>
      <c r="G8" s="52"/>
      <c r="H8" s="52"/>
      <c r="I8" s="52"/>
    </row>
    <row r="9" spans="1:10" ht="78.75" customHeight="1" x14ac:dyDescent="0.2">
      <c r="A9" s="53" t="s">
        <v>283</v>
      </c>
      <c r="B9" s="390" t="s">
        <v>558</v>
      </c>
      <c r="C9" s="390"/>
      <c r="D9" s="390"/>
      <c r="E9" s="390"/>
      <c r="F9" s="390"/>
      <c r="G9" s="390"/>
      <c r="H9" s="390"/>
      <c r="I9" s="390"/>
      <c r="J9" s="390"/>
    </row>
    <row r="10" spans="1:10" ht="9" customHeight="1" x14ac:dyDescent="0.2">
      <c r="A10" s="52"/>
      <c r="B10" s="54"/>
      <c r="C10" s="52"/>
      <c r="D10" s="52"/>
      <c r="E10" s="52"/>
      <c r="F10" s="52"/>
      <c r="G10" s="52"/>
      <c r="H10" s="52"/>
      <c r="I10" s="52"/>
    </row>
    <row r="11" spans="1:10" ht="66.75" customHeight="1" x14ac:dyDescent="0.2">
      <c r="A11" s="55" t="s">
        <v>284</v>
      </c>
      <c r="B11" s="390" t="s">
        <v>285</v>
      </c>
      <c r="C11" s="390"/>
      <c r="D11" s="390"/>
      <c r="E11" s="390"/>
      <c r="F11" s="390"/>
      <c r="G11" s="390"/>
      <c r="H11" s="390"/>
      <c r="I11" s="390"/>
      <c r="J11" s="390"/>
    </row>
    <row r="12" spans="1:10" ht="9" customHeight="1" x14ac:dyDescent="0.2">
      <c r="A12" s="52"/>
      <c r="B12" s="54"/>
      <c r="C12" s="52"/>
      <c r="D12" s="52"/>
      <c r="E12" s="52"/>
      <c r="F12" s="52"/>
      <c r="G12" s="52"/>
      <c r="H12" s="52"/>
      <c r="I12" s="52"/>
    </row>
    <row r="13" spans="1:10" ht="26.25" customHeight="1" x14ac:dyDescent="0.2">
      <c r="A13" s="52"/>
      <c r="B13" s="52"/>
      <c r="C13" s="390" t="s">
        <v>286</v>
      </c>
      <c r="D13" s="390"/>
      <c r="E13" s="390"/>
      <c r="F13" s="390"/>
      <c r="G13" s="390"/>
      <c r="H13" s="390"/>
      <c r="I13" s="390"/>
      <c r="J13" s="390"/>
    </row>
    <row r="14" spans="1:10" ht="26.25" customHeight="1" x14ac:dyDescent="0.2">
      <c r="A14" s="52"/>
      <c r="B14" s="52"/>
      <c r="C14" s="390" t="s">
        <v>287</v>
      </c>
      <c r="D14" s="390"/>
      <c r="E14" s="390"/>
      <c r="F14" s="390"/>
      <c r="G14" s="390"/>
      <c r="H14" s="390"/>
      <c r="I14" s="390"/>
      <c r="J14" s="390"/>
    </row>
    <row r="15" spans="1:10" ht="24.75" customHeight="1" x14ac:dyDescent="0.2">
      <c r="A15" s="52"/>
      <c r="B15" s="52"/>
      <c r="C15" s="390" t="s">
        <v>288</v>
      </c>
      <c r="D15" s="390"/>
      <c r="E15" s="390"/>
      <c r="F15" s="390"/>
      <c r="G15" s="390"/>
      <c r="H15" s="390"/>
      <c r="I15" s="390"/>
      <c r="J15" s="390"/>
    </row>
    <row r="16" spans="1:10" ht="12" customHeight="1" x14ac:dyDescent="0.2">
      <c r="A16" s="52"/>
      <c r="B16" s="52"/>
      <c r="C16" s="54" t="s">
        <v>289</v>
      </c>
      <c r="D16" s="52"/>
      <c r="E16" s="52"/>
      <c r="F16" s="52"/>
      <c r="G16" s="52" t="s">
        <v>290</v>
      </c>
      <c r="H16" s="56"/>
      <c r="I16" s="56"/>
      <c r="J16" s="57"/>
    </row>
    <row r="17" spans="1:12" ht="12" customHeight="1" x14ac:dyDescent="0.2">
      <c r="A17" s="52"/>
      <c r="B17" s="52"/>
      <c r="C17" s="54" t="s">
        <v>291</v>
      </c>
      <c r="D17" s="52"/>
      <c r="E17" s="52"/>
      <c r="F17" s="52"/>
      <c r="G17" s="52" t="s">
        <v>292</v>
      </c>
      <c r="H17" s="52"/>
      <c r="I17" s="52"/>
      <c r="J17" s="51"/>
    </row>
    <row r="18" spans="1:12" x14ac:dyDescent="0.2">
      <c r="A18" s="52"/>
      <c r="B18" s="52"/>
      <c r="C18" s="52"/>
      <c r="D18" s="52"/>
      <c r="E18" s="52"/>
      <c r="F18" s="52"/>
      <c r="G18" s="52"/>
      <c r="H18" s="52"/>
      <c r="I18" s="52"/>
      <c r="J18" s="51"/>
    </row>
    <row r="19" spans="1:12" ht="53.25" customHeight="1" x14ac:dyDescent="0.2">
      <c r="A19" s="52"/>
      <c r="B19" s="52"/>
      <c r="C19" s="390" t="s">
        <v>293</v>
      </c>
      <c r="D19" s="390"/>
      <c r="E19" s="390"/>
      <c r="F19" s="390"/>
      <c r="G19" s="390"/>
      <c r="H19" s="390"/>
      <c r="I19" s="390"/>
      <c r="J19" s="390"/>
    </row>
    <row r="20" spans="1:12" x14ac:dyDescent="0.2">
      <c r="A20" s="52"/>
      <c r="B20" s="52"/>
      <c r="C20" s="52" t="s">
        <v>294</v>
      </c>
      <c r="D20" s="52"/>
      <c r="E20" s="52"/>
      <c r="F20" s="52"/>
      <c r="G20" s="52"/>
      <c r="H20" s="52"/>
      <c r="I20" s="52"/>
    </row>
    <row r="21" spans="1:12" x14ac:dyDescent="0.2">
      <c r="A21" s="52"/>
      <c r="B21" s="52"/>
      <c r="C21" s="392" t="s">
        <v>295</v>
      </c>
      <c r="D21" s="392"/>
      <c r="E21" s="392"/>
      <c r="F21" s="392"/>
      <c r="G21" s="392"/>
      <c r="H21" s="392"/>
      <c r="I21" s="392"/>
      <c r="J21" s="392"/>
    </row>
    <row r="22" spans="1:12" ht="39" customHeight="1" x14ac:dyDescent="0.2">
      <c r="A22" s="52"/>
      <c r="B22" s="52"/>
      <c r="C22" s="390" t="s">
        <v>296</v>
      </c>
      <c r="D22" s="390"/>
      <c r="E22" s="390"/>
      <c r="F22" s="390"/>
      <c r="G22" s="390"/>
      <c r="H22" s="390"/>
      <c r="I22" s="390"/>
      <c r="J22" s="390"/>
    </row>
    <row r="23" spans="1:12" x14ac:dyDescent="0.2">
      <c r="A23" s="52"/>
      <c r="B23" s="52"/>
      <c r="C23" s="392" t="s">
        <v>297</v>
      </c>
      <c r="D23" s="392"/>
      <c r="E23" s="392"/>
      <c r="F23" s="392"/>
      <c r="G23" s="392"/>
      <c r="H23" s="392"/>
      <c r="I23" s="392"/>
      <c r="J23" s="392"/>
    </row>
    <row r="24" spans="1:12" ht="9" customHeight="1" x14ac:dyDescent="0.2">
      <c r="A24" s="52"/>
      <c r="B24" s="52"/>
      <c r="C24" s="52"/>
      <c r="D24" s="52"/>
      <c r="E24" s="52"/>
      <c r="F24" s="52"/>
      <c r="G24" s="52"/>
      <c r="H24" s="52"/>
      <c r="I24" s="52"/>
    </row>
    <row r="25" spans="1:12" ht="27" customHeight="1" x14ac:dyDescent="0.2">
      <c r="A25" s="55" t="s">
        <v>298</v>
      </c>
      <c r="B25" s="390" t="s">
        <v>299</v>
      </c>
      <c r="C25" s="390"/>
      <c r="D25" s="390"/>
      <c r="E25" s="390"/>
      <c r="F25" s="390"/>
      <c r="G25" s="390"/>
      <c r="H25" s="390"/>
      <c r="I25" s="390"/>
      <c r="J25" s="390"/>
    </row>
    <row r="26" spans="1:12" ht="9" customHeight="1" x14ac:dyDescent="0.2">
      <c r="A26" s="52"/>
      <c r="B26" s="52"/>
      <c r="C26" s="52"/>
      <c r="D26" s="52"/>
      <c r="E26" s="52"/>
      <c r="F26" s="52"/>
      <c r="G26" s="52"/>
      <c r="H26" s="52"/>
      <c r="I26" s="52"/>
    </row>
    <row r="27" spans="1:12" x14ac:dyDescent="0.2">
      <c r="A27" s="52" t="s">
        <v>300</v>
      </c>
      <c r="B27" s="52" t="s">
        <v>301</v>
      </c>
      <c r="C27" s="52"/>
      <c r="D27" s="52"/>
      <c r="E27" s="52"/>
      <c r="F27" s="52"/>
      <c r="G27" s="52"/>
      <c r="H27" s="52"/>
      <c r="I27" s="52"/>
    </row>
    <row r="28" spans="1:12" x14ac:dyDescent="0.2">
      <c r="A28" s="52"/>
      <c r="B28" s="52"/>
      <c r="C28" s="52"/>
      <c r="D28" s="52"/>
      <c r="E28" s="52"/>
      <c r="F28" s="52"/>
      <c r="G28" s="52"/>
      <c r="H28" s="52"/>
      <c r="I28" s="52"/>
    </row>
    <row r="29" spans="1:12" ht="27.75" customHeight="1" x14ac:dyDescent="0.2">
      <c r="A29" s="55" t="s">
        <v>302</v>
      </c>
      <c r="B29" s="390" t="s">
        <v>312</v>
      </c>
      <c r="C29" s="390"/>
      <c r="D29" s="390"/>
      <c r="E29" s="390"/>
      <c r="F29" s="390"/>
      <c r="G29" s="390"/>
      <c r="H29" s="390"/>
      <c r="I29" s="390"/>
      <c r="J29" s="390"/>
    </row>
    <row r="30" spans="1:12" ht="12.75" customHeight="1" x14ac:dyDescent="0.2">
      <c r="A30" s="55"/>
      <c r="B30" t="s">
        <v>313</v>
      </c>
      <c r="C30" s="59" t="s">
        <v>314</v>
      </c>
      <c r="D30" s="53"/>
      <c r="E30" s="53"/>
      <c r="F30" s="53"/>
      <c r="G30" s="53"/>
      <c r="H30" s="53"/>
      <c r="I30" s="53"/>
      <c r="J30" s="53"/>
      <c r="L30" s="59"/>
    </row>
    <row r="31" spans="1:12" ht="9" customHeight="1" x14ac:dyDescent="0.2">
      <c r="A31" s="52"/>
      <c r="B31" s="52"/>
      <c r="C31" s="52"/>
      <c r="D31" s="52"/>
      <c r="E31" s="52"/>
      <c r="F31" s="52"/>
      <c r="G31" s="52"/>
      <c r="H31" s="52"/>
      <c r="I31" s="52"/>
    </row>
    <row r="32" spans="1:12" ht="53.25" customHeight="1" x14ac:dyDescent="0.2">
      <c r="A32" s="55" t="s">
        <v>303</v>
      </c>
      <c r="B32" s="390" t="s">
        <v>304</v>
      </c>
      <c r="C32" s="390"/>
      <c r="D32" s="390"/>
      <c r="E32" s="390"/>
      <c r="F32" s="390"/>
      <c r="G32" s="390"/>
      <c r="H32" s="390"/>
      <c r="I32" s="390"/>
      <c r="J32" s="390"/>
    </row>
    <row r="33" spans="1:10" ht="9" customHeight="1" x14ac:dyDescent="0.2">
      <c r="A33" s="52"/>
      <c r="B33" s="52"/>
      <c r="C33" s="52"/>
      <c r="D33" s="52"/>
      <c r="E33" s="52"/>
      <c r="F33" s="52"/>
      <c r="G33" s="52"/>
      <c r="H33" s="52"/>
      <c r="I33" s="52"/>
    </row>
    <row r="34" spans="1:10" ht="40.5" customHeight="1" x14ac:dyDescent="0.2">
      <c r="A34" s="55" t="s">
        <v>305</v>
      </c>
      <c r="B34" s="390" t="s">
        <v>306</v>
      </c>
      <c r="C34" s="390"/>
      <c r="D34" s="390"/>
      <c r="E34" s="390"/>
      <c r="F34" s="390"/>
      <c r="G34" s="390"/>
      <c r="H34" s="390"/>
      <c r="I34" s="390"/>
      <c r="J34" s="390"/>
    </row>
    <row r="35" spans="1:10" x14ac:dyDescent="0.2">
      <c r="C35" s="51"/>
      <c r="D35" s="51"/>
      <c r="E35" s="51"/>
      <c r="F35" s="51"/>
      <c r="G35" s="51"/>
      <c r="H35" s="51"/>
      <c r="I35" s="51"/>
    </row>
    <row r="36" spans="1:10" x14ac:dyDescent="0.2">
      <c r="C36" s="51"/>
      <c r="D36" s="51"/>
      <c r="E36" s="51"/>
      <c r="F36" s="51"/>
      <c r="G36" s="51"/>
      <c r="H36" s="51"/>
      <c r="I36" s="51"/>
    </row>
  </sheetData>
  <customSheetViews>
    <customSheetView guid="{6B270C73-BA9D-4B05-BFBB-AF9B27F35E3F}" showPageBreaks="1" showGridLines="0" fitToPage="1" printArea="1">
      <selection activeCell="B11" sqref="B11:J11"/>
      <pageMargins left="0.75" right="0.9" top="0.79" bottom="1" header="0.5" footer="0.5"/>
      <pageSetup paperSize="9" scale="80"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19">
    <mergeCell ref="A1:G1"/>
    <mergeCell ref="C23:J23"/>
    <mergeCell ref="B25:J25"/>
    <mergeCell ref="B29:J29"/>
    <mergeCell ref="C21:J21"/>
    <mergeCell ref="A2:J2"/>
    <mergeCell ref="A3:J3"/>
    <mergeCell ref="A4:J4"/>
    <mergeCell ref="B5:J5"/>
    <mergeCell ref="B32:J32"/>
    <mergeCell ref="C22:J22"/>
    <mergeCell ref="B34:J34"/>
    <mergeCell ref="B7:J7"/>
    <mergeCell ref="B9:J9"/>
    <mergeCell ref="B11:J11"/>
    <mergeCell ref="C13:J13"/>
    <mergeCell ref="C14:J14"/>
    <mergeCell ref="C15:J15"/>
    <mergeCell ref="C19:J19"/>
  </mergeCells>
  <phoneticPr fontId="3" type="noConversion"/>
  <hyperlinks>
    <hyperlink ref="C30" location="'Indicative lifetime of Trea'!A1" display="table 1" xr:uid="{AA5E1FA4-77FD-443A-A2EF-0E4A989F131E}"/>
  </hyperlinks>
  <pageMargins left="0.75" right="0.9" top="0.79" bottom="1" header="0.5" footer="0.5"/>
  <pageSetup paperSize="9" scale="81" orientation="portrait" r:id="rId2"/>
  <headerFooter alignWithMargins="0">
    <oddHeader>&amp;C&amp;"Arial"&amp;12&amp;KA80000 OFFICIAL&amp;1#_x000D_</oddHeader>
  </headerFooter>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1DF97-3F56-4751-B283-CF3BF86DDE81}">
  <sheetPr codeName="Sheet12">
    <pageSetUpPr fitToPage="1"/>
  </sheetPr>
  <dimension ref="A1:CE487"/>
  <sheetViews>
    <sheetView showGridLines="0" tabSelected="1" zoomScale="85" zoomScaleNormal="85" workbookViewId="0">
      <selection activeCell="F14" sqref="F14:F15"/>
    </sheetView>
  </sheetViews>
  <sheetFormatPr defaultRowHeight="12.75" x14ac:dyDescent="0.2"/>
  <cols>
    <col min="1" max="1" width="4.140625" style="165" customWidth="1"/>
    <col min="2" max="2" width="33.85546875" style="165" customWidth="1"/>
    <col min="3" max="3" width="14.7109375" style="165" customWidth="1"/>
    <col min="4" max="4" width="9" style="165" customWidth="1"/>
    <col min="5" max="5" width="14.7109375" style="165" customWidth="1"/>
    <col min="6" max="6" width="12" style="165" customWidth="1"/>
    <col min="7" max="7" width="18.7109375" style="165" customWidth="1"/>
    <col min="8" max="8" width="33.42578125" style="165" customWidth="1"/>
    <col min="9" max="9" width="19.28515625" style="165" customWidth="1"/>
    <col min="10" max="10" width="32.42578125" style="165" customWidth="1"/>
    <col min="11" max="11" width="27.28515625" style="165" customWidth="1"/>
    <col min="12" max="12" width="25" style="165" customWidth="1"/>
    <col min="13" max="13" width="18.7109375" style="165" customWidth="1"/>
    <col min="14" max="14" width="33" style="165" customWidth="1"/>
    <col min="15" max="15" width="17.42578125" style="165" customWidth="1"/>
    <col min="16" max="16" width="34.140625" style="165" customWidth="1"/>
    <col min="17" max="17" width="13.85546875" style="164" bestFit="1" customWidth="1"/>
    <col min="18" max="18" width="11.7109375" style="164" bestFit="1" customWidth="1"/>
    <col min="19" max="19" width="9.140625" style="164"/>
    <col min="20" max="20" width="13.85546875" style="164" bestFit="1" customWidth="1"/>
    <col min="21" max="21" width="12.140625" style="164" bestFit="1" customWidth="1"/>
    <col min="22" max="22" width="9.140625" style="164"/>
    <col min="23" max="23" width="19" style="164" customWidth="1"/>
    <col min="24" max="24" width="11.7109375" style="164" customWidth="1"/>
    <col min="25" max="25" width="15.5703125" style="164" customWidth="1"/>
    <col min="26" max="26" width="13.85546875" style="164" bestFit="1" customWidth="1"/>
    <col min="27" max="27" width="11.7109375" style="164" bestFit="1" customWidth="1"/>
    <col min="28" max="28" width="9.140625" style="164"/>
    <col min="29" max="29" width="13.85546875" style="164" bestFit="1" customWidth="1"/>
    <col min="30" max="30" width="11.7109375" style="164" bestFit="1" customWidth="1"/>
    <col min="31" max="32" width="9.140625" style="164"/>
    <col min="33" max="33" width="10.28515625" style="164" bestFit="1" customWidth="1"/>
    <col min="34" max="34" width="9.85546875" style="164" bestFit="1" customWidth="1"/>
    <col min="35" max="35" width="10.140625" style="164" customWidth="1"/>
    <col min="36" max="52" width="9.140625" style="164"/>
    <col min="53" max="16384" width="9.140625" style="165"/>
  </cols>
  <sheetData>
    <row r="1" spans="1:83" s="216" customFormat="1" ht="10.5" customHeight="1" x14ac:dyDescent="0.2">
      <c r="A1" s="323"/>
      <c r="B1" s="324"/>
      <c r="C1" s="211"/>
      <c r="D1" s="212"/>
      <c r="E1" s="213"/>
      <c r="F1" s="213"/>
      <c r="G1" s="214"/>
      <c r="H1" s="214"/>
      <c r="I1" s="214"/>
      <c r="J1" s="214"/>
      <c r="K1" s="214"/>
      <c r="L1" s="214"/>
      <c r="M1" s="214"/>
      <c r="N1" s="214"/>
      <c r="O1" s="214"/>
      <c r="P1" s="215">
        <f ca="1">NOW()</f>
        <v>46296.613057523151</v>
      </c>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c r="AR1" s="160"/>
      <c r="AS1" s="160"/>
      <c r="AT1" s="160"/>
      <c r="AU1" s="160"/>
      <c r="AV1" s="160"/>
      <c r="AW1" s="160"/>
      <c r="AX1" s="164"/>
      <c r="AY1" s="164"/>
      <c r="AZ1" s="164"/>
      <c r="BA1" s="165"/>
      <c r="BB1" s="165"/>
      <c r="BC1" s="165"/>
      <c r="BD1" s="165"/>
      <c r="BE1" s="165"/>
      <c r="BF1" s="165"/>
      <c r="BG1" s="165"/>
      <c r="BH1" s="165"/>
      <c r="BI1" s="165"/>
      <c r="BJ1" s="165"/>
      <c r="BK1" s="165"/>
      <c r="BL1" s="165"/>
      <c r="BM1" s="165"/>
      <c r="BN1" s="165"/>
      <c r="BO1" s="165"/>
      <c r="BP1" s="165"/>
      <c r="BQ1" s="165"/>
      <c r="BR1" s="165"/>
      <c r="BS1" s="165"/>
      <c r="BT1" s="165"/>
      <c r="BU1" s="165"/>
      <c r="BV1" s="165"/>
      <c r="BW1" s="165"/>
      <c r="BX1" s="165"/>
      <c r="BY1" s="165"/>
      <c r="BZ1" s="165"/>
      <c r="CA1" s="165"/>
      <c r="CB1" s="165"/>
      <c r="CC1" s="165"/>
      <c r="CD1" s="165"/>
      <c r="CE1" s="165"/>
    </row>
    <row r="2" spans="1:83" ht="12.75" customHeight="1" x14ac:dyDescent="0.2">
      <c r="A2" s="373" t="s">
        <v>655</v>
      </c>
      <c r="B2" s="374"/>
      <c r="C2" s="374"/>
      <c r="D2" s="374"/>
      <c r="E2" s="374"/>
      <c r="F2" s="374"/>
      <c r="G2" s="374"/>
      <c r="H2" s="374"/>
      <c r="I2" s="374"/>
      <c r="J2" s="374"/>
      <c r="K2" s="374"/>
      <c r="L2" s="374"/>
      <c r="M2" s="374"/>
      <c r="N2" s="374"/>
      <c r="O2" s="374"/>
      <c r="P2" s="375"/>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c r="AR2" s="160"/>
      <c r="AS2" s="160"/>
      <c r="AT2" s="160"/>
      <c r="AU2" s="160"/>
      <c r="AV2" s="160"/>
      <c r="AW2" s="160"/>
    </row>
    <row r="3" spans="1:83" ht="12.75" customHeight="1" x14ac:dyDescent="0.2">
      <c r="A3" s="373"/>
      <c r="B3" s="374"/>
      <c r="C3" s="374"/>
      <c r="D3" s="374"/>
      <c r="E3" s="374"/>
      <c r="F3" s="374"/>
      <c r="G3" s="374"/>
      <c r="H3" s="374"/>
      <c r="I3" s="374"/>
      <c r="J3" s="374"/>
      <c r="K3" s="374"/>
      <c r="L3" s="374"/>
      <c r="M3" s="374"/>
      <c r="N3" s="374"/>
      <c r="O3" s="374"/>
      <c r="P3" s="375"/>
      <c r="Q3" s="160"/>
      <c r="R3" s="160"/>
      <c r="S3" s="160"/>
      <c r="T3" s="160"/>
      <c r="U3" s="160"/>
      <c r="V3" s="160"/>
      <c r="W3" s="160"/>
      <c r="X3" s="160"/>
      <c r="Y3" s="160"/>
      <c r="Z3" s="160"/>
      <c r="AA3" s="160"/>
      <c r="AB3" s="160"/>
      <c r="AC3" s="160"/>
      <c r="AD3" s="160"/>
      <c r="AE3" s="160"/>
      <c r="AF3" s="160"/>
      <c r="AG3" s="160"/>
      <c r="AH3" s="160"/>
      <c r="AI3" s="160"/>
      <c r="AJ3" s="160"/>
      <c r="AK3" s="160"/>
      <c r="AL3" s="160"/>
      <c r="AM3" s="160"/>
      <c r="AN3" s="160"/>
      <c r="AO3" s="160"/>
      <c r="AP3" s="160"/>
      <c r="AQ3" s="160"/>
      <c r="AR3" s="160"/>
      <c r="AS3" s="160"/>
      <c r="AT3" s="160"/>
      <c r="AU3" s="160"/>
      <c r="AV3" s="160"/>
      <c r="AW3" s="160"/>
    </row>
    <row r="4" spans="1:83" ht="12" customHeight="1" x14ac:dyDescent="0.2">
      <c r="A4" s="373"/>
      <c r="B4" s="374"/>
      <c r="C4" s="374"/>
      <c r="D4" s="374"/>
      <c r="E4" s="374"/>
      <c r="F4" s="374"/>
      <c r="G4" s="374"/>
      <c r="H4" s="374"/>
      <c r="I4" s="374"/>
      <c r="J4" s="374"/>
      <c r="K4" s="374"/>
      <c r="L4" s="374"/>
      <c r="M4" s="374"/>
      <c r="N4" s="374"/>
      <c r="O4" s="374"/>
      <c r="P4" s="375"/>
      <c r="Q4" s="160"/>
      <c r="R4" s="160"/>
      <c r="S4" s="160"/>
      <c r="T4" s="160"/>
      <c r="U4" s="160"/>
      <c r="V4" s="160"/>
      <c r="W4" s="160"/>
      <c r="X4" s="160"/>
      <c r="Y4" s="160"/>
      <c r="Z4" s="160"/>
      <c r="AA4" s="160"/>
      <c r="AB4" s="160"/>
      <c r="AC4" s="160"/>
      <c r="AD4" s="160"/>
      <c r="AE4" s="160"/>
      <c r="AF4" s="160"/>
      <c r="AG4" s="160"/>
      <c r="AH4" s="160"/>
      <c r="AI4" s="160"/>
      <c r="AJ4" s="160"/>
      <c r="AK4" s="160"/>
      <c r="AL4" s="160"/>
      <c r="AM4" s="160"/>
      <c r="AN4" s="160"/>
      <c r="AO4" s="160"/>
      <c r="AP4" s="160"/>
      <c r="AQ4" s="160"/>
      <c r="AR4" s="160"/>
      <c r="AS4" s="160"/>
      <c r="AT4" s="160"/>
      <c r="AU4" s="160"/>
      <c r="AV4" s="160"/>
      <c r="AW4" s="160"/>
    </row>
    <row r="5" spans="1:83" ht="14.25" customHeight="1" x14ac:dyDescent="0.2">
      <c r="A5" s="111"/>
      <c r="B5" s="112"/>
      <c r="C5" s="112"/>
      <c r="D5" s="112"/>
      <c r="E5" s="112"/>
      <c r="F5" s="112"/>
      <c r="G5" s="112"/>
      <c r="H5" s="203"/>
      <c r="I5" s="203"/>
      <c r="J5" s="203"/>
      <c r="K5" s="203"/>
      <c r="L5" s="203"/>
      <c r="M5" s="203"/>
      <c r="N5" s="203"/>
      <c r="O5" s="113"/>
      <c r="P5" s="114"/>
      <c r="Q5" s="160"/>
      <c r="R5" s="160"/>
      <c r="S5" s="160"/>
      <c r="T5" s="160"/>
      <c r="U5" s="160"/>
      <c r="V5" s="160"/>
      <c r="W5" s="160"/>
      <c r="X5" s="160"/>
      <c r="Y5" s="160"/>
      <c r="Z5" s="160"/>
      <c r="AA5" s="160"/>
      <c r="AB5" s="160"/>
      <c r="AC5" s="160"/>
      <c r="AD5" s="160"/>
      <c r="AE5" s="160"/>
      <c r="AF5" s="160"/>
      <c r="AG5" s="160"/>
      <c r="AH5" s="160"/>
      <c r="AI5" s="160"/>
      <c r="AJ5" s="160"/>
      <c r="AK5" s="160"/>
      <c r="AL5" s="160"/>
      <c r="AM5" s="160"/>
      <c r="AN5" s="160"/>
      <c r="AO5" s="160"/>
      <c r="AP5" s="160"/>
      <c r="AQ5" s="160"/>
      <c r="AR5" s="160"/>
      <c r="AS5" s="160"/>
      <c r="AT5" s="160"/>
      <c r="AU5" s="160"/>
      <c r="AV5" s="160"/>
      <c r="AW5" s="160"/>
    </row>
    <row r="6" spans="1:83" ht="15" customHeight="1" x14ac:dyDescent="0.2">
      <c r="A6" s="111"/>
      <c r="B6" s="115" t="s">
        <v>186</v>
      </c>
      <c r="C6" s="205"/>
      <c r="D6" s="328"/>
      <c r="E6" s="329"/>
      <c r="F6" s="329"/>
      <c r="G6" s="330"/>
      <c r="H6" s="203"/>
      <c r="I6" s="384" t="s">
        <v>7</v>
      </c>
      <c r="J6" s="376" t="str">
        <f>IF(OR(J13=0,E26=0),"-",J13/E26)</f>
        <v>-</v>
      </c>
      <c r="K6" s="203"/>
      <c r="L6" s="149"/>
      <c r="M6" s="149"/>
      <c r="N6" s="149"/>
      <c r="O6" s="203"/>
      <c r="P6" s="217"/>
      <c r="Q6" s="160"/>
      <c r="R6" s="160"/>
      <c r="S6" s="160"/>
      <c r="T6" s="160"/>
      <c r="U6" s="160"/>
      <c r="V6" s="160"/>
      <c r="W6" s="160"/>
      <c r="X6" s="160"/>
      <c r="Y6" s="160"/>
      <c r="Z6" s="160"/>
      <c r="AA6" s="160"/>
      <c r="AB6" s="160"/>
      <c r="AC6" s="160"/>
      <c r="AD6" s="160"/>
      <c r="AE6" s="160"/>
      <c r="AF6" s="160"/>
      <c r="AG6" s="160"/>
      <c r="AH6" s="160"/>
      <c r="AI6" s="160"/>
      <c r="AJ6" s="160"/>
      <c r="AK6" s="160"/>
      <c r="AL6" s="160"/>
      <c r="AM6" s="160"/>
      <c r="AN6" s="160"/>
      <c r="AO6" s="160"/>
      <c r="AP6" s="160"/>
      <c r="AQ6" s="160"/>
      <c r="AR6" s="160"/>
      <c r="AS6" s="160"/>
      <c r="AT6" s="160"/>
      <c r="AU6" s="160"/>
      <c r="AV6" s="160"/>
      <c r="AW6" s="160"/>
    </row>
    <row r="7" spans="1:83" ht="15" customHeight="1" x14ac:dyDescent="0.25">
      <c r="A7" s="218"/>
      <c r="B7" s="116" t="s">
        <v>187</v>
      </c>
      <c r="C7" s="204"/>
      <c r="D7" s="328"/>
      <c r="E7" s="329"/>
      <c r="F7" s="329"/>
      <c r="G7" s="330"/>
      <c r="H7" s="203"/>
      <c r="I7" s="384"/>
      <c r="J7" s="377"/>
      <c r="K7" s="342" t="s">
        <v>656</v>
      </c>
      <c r="L7" s="343"/>
      <c r="M7" s="149"/>
      <c r="N7" s="289"/>
      <c r="O7" s="289"/>
      <c r="P7" s="220"/>
      <c r="Q7" s="160"/>
      <c r="R7" s="160"/>
      <c r="S7" s="160"/>
      <c r="T7" s="160"/>
      <c r="U7" s="160"/>
      <c r="V7" s="160"/>
      <c r="W7" s="160"/>
      <c r="X7" s="160"/>
      <c r="Y7" s="160"/>
      <c r="Z7" s="160"/>
      <c r="AA7" s="160"/>
      <c r="AB7" s="160"/>
      <c r="AC7" s="160"/>
      <c r="AD7" s="160"/>
      <c r="AE7" s="160"/>
      <c r="AF7" s="160"/>
      <c r="AG7" s="160"/>
      <c r="AH7" s="160"/>
      <c r="AI7" s="160"/>
      <c r="AJ7" s="160"/>
      <c r="AK7" s="160"/>
      <c r="AL7" s="160"/>
      <c r="AM7" s="160"/>
      <c r="AN7" s="160"/>
      <c r="AO7" s="160"/>
      <c r="AP7" s="160"/>
      <c r="AQ7" s="160"/>
      <c r="AR7" s="160"/>
      <c r="AS7" s="160"/>
      <c r="AT7" s="160"/>
      <c r="AU7" s="160"/>
      <c r="AV7" s="160"/>
      <c r="AW7" s="160"/>
    </row>
    <row r="8" spans="1:83" ht="17.25" customHeight="1" x14ac:dyDescent="0.25">
      <c r="A8" s="218"/>
      <c r="B8" s="116" t="s">
        <v>190</v>
      </c>
      <c r="C8" s="116"/>
      <c r="D8" s="382">
        <v>1</v>
      </c>
      <c r="E8" s="383"/>
      <c r="F8" s="383"/>
      <c r="G8" s="383"/>
      <c r="H8" s="203"/>
      <c r="I8" s="384"/>
      <c r="J8" s="378"/>
      <c r="K8" s="344"/>
      <c r="L8" s="345"/>
      <c r="M8" s="149"/>
      <c r="N8" s="289"/>
      <c r="O8" s="289"/>
      <c r="P8" s="22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row>
    <row r="9" spans="1:83" ht="31.5" customHeight="1" x14ac:dyDescent="0.25">
      <c r="A9" s="218"/>
      <c r="B9" s="116" t="s">
        <v>624</v>
      </c>
      <c r="C9" s="116"/>
      <c r="D9" s="326">
        <v>1</v>
      </c>
      <c r="E9" s="327"/>
      <c r="F9" s="327"/>
      <c r="G9" s="327"/>
      <c r="H9" s="203"/>
      <c r="I9" s="221"/>
      <c r="J9" s="222"/>
      <c r="K9" s="199" t="s">
        <v>587</v>
      </c>
      <c r="L9" s="200" t="s">
        <v>612</v>
      </c>
      <c r="M9" s="203"/>
      <c r="N9" s="289"/>
      <c r="O9" s="289"/>
      <c r="P9" s="220"/>
      <c r="Q9" s="160"/>
      <c r="R9" s="160"/>
      <c r="S9" s="160"/>
      <c r="T9" s="160"/>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Z9" s="165"/>
    </row>
    <row r="10" spans="1:83" ht="10.5" customHeight="1" x14ac:dyDescent="0.25">
      <c r="A10" s="218"/>
      <c r="B10" s="203"/>
      <c r="C10" s="203"/>
      <c r="D10" s="203"/>
      <c r="E10" s="203"/>
      <c r="F10" s="203"/>
      <c r="G10" s="203"/>
      <c r="H10" s="203"/>
      <c r="I10" s="300" t="s">
        <v>5</v>
      </c>
      <c r="J10" s="379">
        <f>SUM(AH30:AH57)</f>
        <v>0</v>
      </c>
      <c r="K10" s="201"/>
      <c r="L10" s="201"/>
      <c r="M10" s="203"/>
      <c r="N10" s="289"/>
      <c r="O10" s="289"/>
      <c r="P10" s="220"/>
      <c r="Q10" s="160"/>
      <c r="R10" s="160"/>
      <c r="S10" s="160"/>
      <c r="T10" s="160"/>
      <c r="U10" s="160"/>
      <c r="V10" s="160"/>
      <c r="W10" s="160"/>
      <c r="X10" s="160"/>
      <c r="Y10" s="160"/>
      <c r="Z10" s="160"/>
      <c r="AA10" s="160"/>
      <c r="AB10" s="160"/>
      <c r="AC10" s="160"/>
      <c r="AD10" s="160"/>
      <c r="AE10" s="160"/>
      <c r="AF10" s="160"/>
      <c r="AG10" s="160"/>
      <c r="AH10" s="160"/>
      <c r="AI10" s="160"/>
      <c r="AJ10" s="160"/>
      <c r="AK10" s="160"/>
      <c r="AL10" s="160"/>
      <c r="AM10" s="160"/>
      <c r="AN10" s="160"/>
      <c r="AO10" s="160"/>
      <c r="AP10" s="160"/>
      <c r="AQ10" s="160"/>
      <c r="AR10" s="160"/>
      <c r="AS10" s="160"/>
      <c r="AT10" s="160"/>
      <c r="AU10" s="160"/>
      <c r="AV10" s="160"/>
      <c r="AZ10" s="165"/>
    </row>
    <row r="11" spans="1:83" ht="18" customHeight="1" x14ac:dyDescent="0.25">
      <c r="A11" s="218"/>
      <c r="B11" s="325" t="s">
        <v>184</v>
      </c>
      <c r="C11" s="325"/>
      <c r="D11" s="325">
        <v>3</v>
      </c>
      <c r="E11" s="117">
        <v>1</v>
      </c>
      <c r="F11" s="118"/>
      <c r="G11" s="385" t="s">
        <v>0</v>
      </c>
      <c r="H11" s="203"/>
      <c r="I11" s="300"/>
      <c r="J11" s="380"/>
      <c r="K11" s="202" t="s">
        <v>586</v>
      </c>
      <c r="L11" s="285">
        <v>4400</v>
      </c>
      <c r="M11" s="274"/>
      <c r="N11" s="289"/>
      <c r="O11" s="289"/>
      <c r="P11" s="283"/>
      <c r="Q11" s="160"/>
      <c r="R11" s="160"/>
      <c r="S11" s="160"/>
      <c r="T11" s="160"/>
      <c r="U11" s="160"/>
      <c r="V11" s="160"/>
      <c r="W11" s="160"/>
      <c r="X11" s="160"/>
      <c r="Y11" s="160"/>
      <c r="Z11" s="160"/>
      <c r="AA11" s="160"/>
      <c r="AB11" s="160"/>
      <c r="AC11" s="160"/>
      <c r="AD11" s="160"/>
      <c r="AE11" s="160"/>
      <c r="AF11" s="160"/>
      <c r="AG11" s="160"/>
      <c r="AH11" s="160"/>
      <c r="AI11" s="160"/>
      <c r="AJ11" s="160"/>
      <c r="AK11" s="160"/>
      <c r="AL11" s="160"/>
      <c r="AM11" s="160"/>
      <c r="AN11" s="160"/>
      <c r="AO11" s="160"/>
      <c r="AP11" s="160"/>
      <c r="AQ11" s="160"/>
      <c r="AR11" s="160"/>
      <c r="AS11" s="160"/>
      <c r="AT11" s="160"/>
      <c r="AU11" s="160"/>
      <c r="AV11" s="160"/>
      <c r="AZ11" s="165"/>
    </row>
    <row r="12" spans="1:83" ht="18" customHeight="1" x14ac:dyDescent="0.25">
      <c r="A12" s="218"/>
      <c r="B12" s="325" t="s">
        <v>185</v>
      </c>
      <c r="C12" s="325"/>
      <c r="D12" s="325">
        <v>3</v>
      </c>
      <c r="E12" s="125">
        <v>1</v>
      </c>
      <c r="F12" s="223"/>
      <c r="G12" s="386"/>
      <c r="H12" s="203"/>
      <c r="I12" s="300"/>
      <c r="J12" s="381"/>
      <c r="K12" s="202" t="s">
        <v>644</v>
      </c>
      <c r="L12" s="285">
        <v>438</v>
      </c>
      <c r="M12" s="274"/>
      <c r="N12" s="289"/>
      <c r="O12" s="289"/>
      <c r="P12" s="283"/>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0"/>
      <c r="AO12" s="160"/>
      <c r="AP12" s="160"/>
      <c r="AQ12" s="160"/>
      <c r="AR12" s="160"/>
      <c r="AS12" s="160"/>
      <c r="AT12" s="160"/>
      <c r="AU12" s="160"/>
      <c r="AV12" s="160"/>
      <c r="AZ12" s="165"/>
    </row>
    <row r="13" spans="1:83" ht="18" customHeight="1" x14ac:dyDescent="0.25">
      <c r="A13" s="218"/>
      <c r="B13" s="325" t="s">
        <v>591</v>
      </c>
      <c r="C13" s="325"/>
      <c r="D13" s="325"/>
      <c r="E13" s="224"/>
      <c r="F13" s="225"/>
      <c r="G13" s="226" t="str">
        <f>IF(E13=0,"",SUM(D30:D57)/E13/G14)</f>
        <v/>
      </c>
      <c r="H13" s="203"/>
      <c r="I13" s="300" t="s">
        <v>191</v>
      </c>
      <c r="J13" s="303" t="str">
        <f>IF(J10=0,"",E17*J10)</f>
        <v/>
      </c>
      <c r="K13" s="202" t="s">
        <v>643</v>
      </c>
      <c r="L13" s="285">
        <v>24</v>
      </c>
      <c r="M13" s="274"/>
      <c r="N13" s="289"/>
      <c r="O13" s="289"/>
      <c r="P13" s="283"/>
      <c r="Q13" s="160"/>
      <c r="R13" s="160"/>
      <c r="S13" s="160"/>
      <c r="T13" s="160"/>
      <c r="U13" s="160"/>
      <c r="V13" s="160"/>
      <c r="W13" s="160"/>
      <c r="X13" s="160"/>
      <c r="Y13" s="160"/>
      <c r="Z13" s="160"/>
      <c r="AA13" s="160"/>
      <c r="AB13" s="160"/>
      <c r="AC13" s="160"/>
      <c r="AD13" s="160"/>
      <c r="AE13" s="160"/>
      <c r="AF13" s="160"/>
      <c r="AG13" s="160"/>
      <c r="AH13" s="160"/>
      <c r="AI13" s="160"/>
      <c r="AJ13" s="160"/>
      <c r="AK13" s="160"/>
      <c r="AL13" s="160"/>
      <c r="AM13" s="160"/>
      <c r="AN13" s="160"/>
      <c r="AO13" s="160"/>
      <c r="AP13" s="160"/>
      <c r="AQ13" s="160"/>
      <c r="AR13" s="160"/>
      <c r="AS13" s="160"/>
      <c r="AT13" s="160"/>
      <c r="AU13" s="160"/>
      <c r="AV13" s="160"/>
      <c r="AZ13" s="165"/>
    </row>
    <row r="14" spans="1:83" ht="16.5" customHeight="1" x14ac:dyDescent="0.25">
      <c r="A14" s="218"/>
      <c r="B14" s="334" t="s">
        <v>333</v>
      </c>
      <c r="C14" s="335"/>
      <c r="D14" s="336"/>
      <c r="E14" s="346">
        <v>2020</v>
      </c>
      <c r="F14" s="346">
        <v>2025</v>
      </c>
      <c r="G14" s="312">
        <f>(F14-E14)+1</f>
        <v>6</v>
      </c>
      <c r="H14" s="203"/>
      <c r="I14" s="300"/>
      <c r="J14" s="304"/>
      <c r="K14" s="274"/>
      <c r="L14" s="203"/>
      <c r="M14" s="203"/>
      <c r="N14" s="289"/>
      <c r="O14" s="289"/>
      <c r="P14" s="220"/>
      <c r="Q14" s="160"/>
      <c r="R14" s="160"/>
      <c r="S14" s="160"/>
      <c r="T14" s="160"/>
      <c r="U14" s="160"/>
      <c r="V14" s="160"/>
      <c r="W14" s="160"/>
      <c r="X14" s="160"/>
      <c r="Y14" s="160"/>
      <c r="Z14" s="160"/>
      <c r="AA14" s="160"/>
      <c r="AB14" s="160"/>
      <c r="AC14" s="160"/>
      <c r="AD14" s="160"/>
      <c r="AE14" s="160"/>
      <c r="AF14" s="160"/>
      <c r="AG14" s="160"/>
      <c r="AH14" s="160"/>
      <c r="AI14" s="160"/>
      <c r="AJ14" s="160"/>
      <c r="AK14" s="160"/>
      <c r="AL14" s="160"/>
      <c r="AM14" s="160"/>
      <c r="AN14" s="160"/>
      <c r="AO14" s="160"/>
      <c r="AP14" s="160"/>
      <c r="AQ14" s="160"/>
      <c r="AR14" s="160"/>
      <c r="AS14" s="160"/>
      <c r="AT14" s="160"/>
      <c r="AU14" s="160"/>
      <c r="AV14" s="160"/>
      <c r="AZ14" s="165"/>
    </row>
    <row r="15" spans="1:83" ht="12.75" customHeight="1" x14ac:dyDescent="0.25">
      <c r="A15" s="218"/>
      <c r="B15" s="337"/>
      <c r="C15" s="338"/>
      <c r="D15" s="339"/>
      <c r="E15" s="347"/>
      <c r="F15" s="347"/>
      <c r="G15" s="313"/>
      <c r="H15" s="203"/>
      <c r="I15" s="300"/>
      <c r="J15" s="305"/>
      <c r="K15" s="274"/>
      <c r="L15" s="149"/>
      <c r="M15" s="149"/>
      <c r="N15" s="289"/>
      <c r="O15" s="289"/>
      <c r="P15" s="220"/>
      <c r="Q15" s="160"/>
      <c r="R15" s="160"/>
      <c r="S15" s="160"/>
      <c r="T15" s="160"/>
      <c r="U15" s="160"/>
      <c r="V15" s="160"/>
      <c r="W15" s="160"/>
      <c r="X15" s="160"/>
      <c r="Y15" s="160"/>
      <c r="Z15" s="160"/>
      <c r="AA15" s="160"/>
      <c r="AB15" s="160"/>
      <c r="AC15" s="160"/>
      <c r="AD15" s="160"/>
      <c r="AE15" s="160"/>
      <c r="AF15" s="160"/>
      <c r="AG15" s="160"/>
      <c r="AH15" s="160"/>
      <c r="AI15" s="160"/>
      <c r="AJ15" s="160"/>
      <c r="AK15" s="160"/>
      <c r="AL15" s="160"/>
      <c r="AM15" s="160"/>
      <c r="AN15" s="160"/>
      <c r="AO15" s="160"/>
      <c r="AP15" s="160"/>
      <c r="AQ15" s="160"/>
      <c r="AR15" s="160"/>
      <c r="AS15" s="160"/>
      <c r="AT15" s="160"/>
      <c r="AU15" s="160"/>
      <c r="AV15" s="160"/>
      <c r="AW15" s="160"/>
    </row>
    <row r="16" spans="1:83" ht="18" customHeight="1" x14ac:dyDescent="0.2">
      <c r="A16" s="218"/>
      <c r="B16" s="353" t="s">
        <v>12</v>
      </c>
      <c r="C16" s="354"/>
      <c r="D16" s="355">
        <v>10</v>
      </c>
      <c r="E16" s="227">
        <v>1</v>
      </c>
      <c r="F16" s="228"/>
      <c r="G16" s="203"/>
      <c r="H16" s="203"/>
      <c r="I16" s="300" t="s">
        <v>6</v>
      </c>
      <c r="J16" s="303" t="str">
        <f>IF(J13="","",J13-E26)</f>
        <v/>
      </c>
      <c r="K16" s="274"/>
      <c r="L16" s="149"/>
      <c r="M16" s="203" t="s">
        <v>589</v>
      </c>
      <c r="N16" s="150"/>
      <c r="O16" s="150"/>
      <c r="P16" s="220"/>
      <c r="Q16" s="160"/>
      <c r="R16" s="160"/>
      <c r="S16" s="160"/>
      <c r="T16" s="160"/>
      <c r="U16" s="160"/>
      <c r="V16" s="160"/>
      <c r="W16" s="160"/>
      <c r="X16" s="160"/>
      <c r="Y16" s="160"/>
      <c r="Z16" s="160"/>
      <c r="AA16" s="160"/>
      <c r="AB16" s="160"/>
      <c r="AC16" s="160"/>
      <c r="AD16" s="160"/>
      <c r="AE16" s="160"/>
      <c r="AF16" s="160"/>
      <c r="AG16" s="160"/>
      <c r="AH16" s="160"/>
      <c r="AI16" s="160"/>
      <c r="AJ16" s="160"/>
      <c r="AK16" s="160"/>
      <c r="AL16" s="160"/>
      <c r="AM16" s="160"/>
      <c r="AN16" s="160"/>
      <c r="AO16" s="160"/>
      <c r="AP16" s="160"/>
      <c r="AQ16" s="160"/>
      <c r="AR16" s="160"/>
      <c r="AS16" s="160"/>
      <c r="AT16" s="160"/>
      <c r="AU16" s="160"/>
      <c r="AV16" s="160"/>
      <c r="AW16" s="160"/>
    </row>
    <row r="17" spans="1:49" ht="16.5" customHeight="1" x14ac:dyDescent="0.2">
      <c r="A17" s="218"/>
      <c r="B17" s="331" t="s">
        <v>13</v>
      </c>
      <c r="C17" s="332"/>
      <c r="D17" s="333"/>
      <c r="E17" s="229">
        <f>VLOOKUP(E16,L69:N78,3)</f>
        <v>0</v>
      </c>
      <c r="F17" s="230"/>
      <c r="G17" s="219"/>
      <c r="H17" s="203"/>
      <c r="I17" s="300"/>
      <c r="J17" s="304"/>
      <c r="K17" s="274"/>
      <c r="L17" s="149"/>
      <c r="M17" s="314" t="s">
        <v>588</v>
      </c>
      <c r="N17" s="314"/>
      <c r="O17" s="314"/>
      <c r="P17" s="220"/>
      <c r="Q17" s="160"/>
      <c r="R17" s="160"/>
      <c r="S17" s="160"/>
      <c r="T17" s="160"/>
      <c r="U17" s="160"/>
      <c r="V17" s="160"/>
      <c r="W17" s="160"/>
      <c r="X17" s="160"/>
      <c r="Y17" s="160"/>
      <c r="Z17" s="160"/>
      <c r="AA17" s="160"/>
      <c r="AB17" s="160"/>
      <c r="AC17" s="160"/>
      <c r="AD17" s="160"/>
      <c r="AE17" s="160"/>
      <c r="AF17" s="160"/>
      <c r="AG17" s="160"/>
      <c r="AH17" s="160"/>
      <c r="AI17" s="160"/>
      <c r="AJ17" s="160"/>
      <c r="AK17" s="160"/>
      <c r="AL17" s="160"/>
      <c r="AM17" s="160"/>
      <c r="AN17" s="160"/>
      <c r="AO17" s="160"/>
      <c r="AP17" s="160"/>
      <c r="AQ17" s="160"/>
      <c r="AR17" s="160"/>
      <c r="AS17" s="160"/>
      <c r="AT17" s="160"/>
      <c r="AU17" s="160"/>
      <c r="AV17" s="160"/>
      <c r="AW17" s="160"/>
    </row>
    <row r="18" spans="1:49" ht="12.75" customHeight="1" x14ac:dyDescent="0.2">
      <c r="A18" s="218"/>
      <c r="B18" s="331" t="s">
        <v>14</v>
      </c>
      <c r="C18" s="332"/>
      <c r="D18" s="333"/>
      <c r="E18" s="231">
        <v>7</v>
      </c>
      <c r="F18" s="232"/>
      <c r="G18" s="219"/>
      <c r="H18" s="203"/>
      <c r="I18" s="300"/>
      <c r="J18" s="305"/>
      <c r="K18" s="274"/>
      <c r="L18" s="203"/>
      <c r="M18" s="203"/>
      <c r="N18" s="219"/>
      <c r="O18" s="219"/>
      <c r="P18" s="220"/>
      <c r="Q18" s="160"/>
      <c r="R18" s="160"/>
      <c r="S18" s="160"/>
      <c r="T18" s="160"/>
      <c r="U18" s="160"/>
      <c r="V18" s="160"/>
      <c r="W18" s="160"/>
      <c r="X18" s="160"/>
      <c r="Y18" s="160"/>
      <c r="Z18" s="160"/>
      <c r="AA18" s="160"/>
      <c r="AB18" s="160"/>
      <c r="AC18" s="160"/>
      <c r="AD18" s="160"/>
      <c r="AE18" s="160"/>
      <c r="AF18" s="160"/>
      <c r="AG18" s="160"/>
      <c r="AH18" s="160"/>
      <c r="AI18" s="160"/>
      <c r="AJ18" s="160"/>
      <c r="AK18" s="160"/>
      <c r="AL18" s="160"/>
      <c r="AM18" s="160"/>
      <c r="AN18" s="160"/>
      <c r="AO18" s="160"/>
      <c r="AP18" s="160"/>
      <c r="AQ18" s="160"/>
      <c r="AR18" s="160"/>
      <c r="AS18" s="160"/>
      <c r="AT18" s="160"/>
      <c r="AU18" s="160"/>
      <c r="AV18" s="160"/>
      <c r="AW18" s="160"/>
    </row>
    <row r="19" spans="1:49" ht="12.75" customHeight="1" x14ac:dyDescent="0.2">
      <c r="A19" s="218"/>
      <c r="B19" s="121"/>
      <c r="C19" s="121"/>
      <c r="D19" s="122"/>
      <c r="E19" s="203"/>
      <c r="F19" s="203"/>
      <c r="G19" s="219"/>
      <c r="H19" s="203"/>
      <c r="I19" s="203"/>
      <c r="J19" s="203"/>
      <c r="K19" s="274"/>
      <c r="L19" s="203"/>
      <c r="M19" s="203"/>
      <c r="N19" s="219"/>
      <c r="O19" s="219"/>
      <c r="P19" s="220"/>
      <c r="Q19" s="160"/>
      <c r="R19" s="160"/>
      <c r="S19" s="160"/>
      <c r="T19" s="160"/>
      <c r="U19" s="160"/>
      <c r="V19" s="160"/>
      <c r="W19" s="160"/>
      <c r="X19" s="160"/>
      <c r="Y19" s="160"/>
      <c r="Z19" s="160"/>
      <c r="AA19" s="160"/>
      <c r="AB19" s="160"/>
      <c r="AC19" s="160"/>
      <c r="AD19" s="160"/>
      <c r="AE19" s="160"/>
      <c r="AF19" s="160"/>
      <c r="AG19" s="160"/>
      <c r="AH19" s="160"/>
      <c r="AI19" s="160"/>
      <c r="AJ19" s="160"/>
      <c r="AK19" s="160"/>
      <c r="AL19" s="160"/>
      <c r="AM19" s="160"/>
      <c r="AN19" s="160"/>
      <c r="AO19" s="160"/>
      <c r="AP19" s="160"/>
      <c r="AQ19" s="160"/>
      <c r="AR19" s="160"/>
      <c r="AS19" s="160"/>
      <c r="AT19" s="160"/>
      <c r="AU19" s="160"/>
      <c r="AV19" s="160"/>
      <c r="AW19" s="160"/>
    </row>
    <row r="20" spans="1:49" ht="25.5" customHeight="1" x14ac:dyDescent="0.2">
      <c r="A20" s="218"/>
      <c r="B20" s="116" t="s">
        <v>4</v>
      </c>
      <c r="C20" s="210" t="s">
        <v>183</v>
      </c>
      <c r="D20" s="233"/>
      <c r="E20" s="123" t="s">
        <v>192</v>
      </c>
      <c r="F20" s="124"/>
      <c r="G20" s="203" t="s">
        <v>334</v>
      </c>
      <c r="H20" s="203"/>
      <c r="I20" s="203"/>
      <c r="J20" s="203"/>
      <c r="K20" s="219"/>
      <c r="L20" s="219"/>
      <c r="M20" s="219"/>
      <c r="N20" s="219"/>
      <c r="O20" s="219"/>
      <c r="P20" s="220"/>
      <c r="Q20" s="160"/>
      <c r="R20" s="160"/>
      <c r="S20" s="160"/>
      <c r="T20" s="160"/>
      <c r="U20" s="160"/>
      <c r="V20" s="160"/>
      <c r="W20" s="160"/>
      <c r="X20" s="160"/>
      <c r="Y20" s="160"/>
      <c r="Z20" s="160"/>
      <c r="AA20" s="160"/>
      <c r="AB20" s="160"/>
      <c r="AC20" s="160"/>
      <c r="AD20" s="160"/>
      <c r="AE20" s="160"/>
      <c r="AF20" s="160"/>
      <c r="AG20" s="160"/>
      <c r="AH20" s="160"/>
      <c r="AI20" s="160"/>
      <c r="AJ20" s="160"/>
      <c r="AK20" s="160"/>
      <c r="AL20" s="160"/>
      <c r="AM20" s="160"/>
      <c r="AN20" s="160"/>
      <c r="AO20" s="160"/>
      <c r="AP20" s="160"/>
      <c r="AQ20" s="160"/>
      <c r="AR20" s="160"/>
      <c r="AS20" s="160"/>
      <c r="AT20" s="160"/>
      <c r="AU20" s="160"/>
      <c r="AV20" s="160"/>
      <c r="AW20" s="160"/>
    </row>
    <row r="21" spans="1:49" ht="18.75" customHeight="1" x14ac:dyDescent="0.2">
      <c r="A21" s="218"/>
      <c r="B21" s="234">
        <v>1</v>
      </c>
      <c r="C21" s="235">
        <f>VLOOKUP(B21,$V$74:$X$156,3)</f>
        <v>0</v>
      </c>
      <c r="D21" s="233"/>
      <c r="E21" s="108"/>
      <c r="F21" s="236"/>
      <c r="G21" s="340"/>
      <c r="H21" s="340"/>
      <c r="I21" s="203"/>
      <c r="J21" s="151" t="s">
        <v>547</v>
      </c>
      <c r="K21" s="209"/>
      <c r="L21" s="152"/>
      <c r="M21" s="152"/>
      <c r="N21" s="152"/>
      <c r="O21" s="152"/>
      <c r="P21" s="237"/>
      <c r="Q21" s="160"/>
      <c r="R21" s="160"/>
      <c r="S21" s="160"/>
      <c r="T21" s="160"/>
      <c r="U21" s="160"/>
      <c r="V21" s="160"/>
      <c r="W21" s="160"/>
      <c r="X21" s="160"/>
      <c r="Y21" s="160"/>
      <c r="Z21" s="160"/>
      <c r="AA21" s="160"/>
      <c r="AB21" s="160"/>
      <c r="AC21" s="160"/>
      <c r="AD21" s="160"/>
      <c r="AE21" s="160"/>
      <c r="AF21" s="160"/>
      <c r="AG21" s="160"/>
      <c r="AH21" s="160"/>
      <c r="AI21" s="160"/>
      <c r="AJ21" s="160"/>
      <c r="AK21" s="160"/>
      <c r="AL21" s="160"/>
      <c r="AM21" s="160"/>
      <c r="AN21" s="160"/>
      <c r="AO21" s="160"/>
      <c r="AP21" s="160"/>
      <c r="AQ21" s="160"/>
      <c r="AR21" s="160"/>
      <c r="AS21" s="160"/>
      <c r="AT21" s="160"/>
      <c r="AU21" s="160"/>
      <c r="AV21" s="160"/>
      <c r="AW21" s="160"/>
    </row>
    <row r="22" spans="1:49" ht="18.75" customHeight="1" x14ac:dyDescent="0.2">
      <c r="A22" s="218"/>
      <c r="B22" s="234">
        <v>1</v>
      </c>
      <c r="C22" s="235">
        <f>VLOOKUP(B22,$V$74:$X$145,3)</f>
        <v>0</v>
      </c>
      <c r="D22" s="233"/>
      <c r="E22" s="108"/>
      <c r="F22" s="236"/>
      <c r="G22" s="340"/>
      <c r="H22" s="340"/>
      <c r="I22" s="203"/>
      <c r="J22" s="209" t="s">
        <v>610</v>
      </c>
      <c r="K22" s="238"/>
      <c r="L22" s="209"/>
      <c r="M22" s="209"/>
      <c r="N22" s="239"/>
      <c r="O22" s="239"/>
      <c r="P22" s="237"/>
      <c r="Q22" s="160"/>
      <c r="R22" s="160"/>
      <c r="S22" s="160"/>
      <c r="T22" s="160"/>
      <c r="U22" s="160"/>
      <c r="V22" s="160"/>
      <c r="W22" s="160"/>
      <c r="X22" s="160"/>
      <c r="Y22" s="160"/>
      <c r="Z22" s="160"/>
      <c r="AA22" s="160"/>
      <c r="AB22" s="160"/>
      <c r="AC22" s="160"/>
      <c r="AD22" s="160"/>
      <c r="AE22" s="160"/>
      <c r="AF22" s="160"/>
      <c r="AG22" s="160"/>
      <c r="AH22" s="160"/>
      <c r="AI22" s="160"/>
      <c r="AJ22" s="160"/>
      <c r="AK22" s="160"/>
      <c r="AL22" s="160"/>
      <c r="AM22" s="160"/>
      <c r="AN22" s="160"/>
      <c r="AO22" s="160"/>
      <c r="AP22" s="160"/>
      <c r="AQ22" s="160"/>
      <c r="AR22" s="160"/>
      <c r="AS22" s="160"/>
      <c r="AT22" s="160"/>
      <c r="AU22" s="160"/>
      <c r="AV22" s="160"/>
      <c r="AW22" s="160"/>
    </row>
    <row r="23" spans="1:49" ht="18.75" customHeight="1" x14ac:dyDescent="0.2">
      <c r="A23" s="218"/>
      <c r="B23" s="234">
        <v>1</v>
      </c>
      <c r="C23" s="235">
        <f>VLOOKUP(B23,$V$74:$X$145,3)</f>
        <v>0</v>
      </c>
      <c r="D23" s="233"/>
      <c r="E23" s="108"/>
      <c r="F23" s="236"/>
      <c r="G23" s="340"/>
      <c r="H23" s="340"/>
      <c r="I23" s="203"/>
      <c r="J23" s="209" t="s">
        <v>546</v>
      </c>
      <c r="K23" s="239"/>
      <c r="L23" s="239"/>
      <c r="M23" s="239"/>
      <c r="N23" s="239"/>
      <c r="O23" s="239"/>
      <c r="P23" s="237"/>
      <c r="Q23" s="160"/>
      <c r="R23" s="160"/>
      <c r="S23" s="160"/>
      <c r="T23" s="160"/>
      <c r="U23" s="160"/>
      <c r="V23" s="160"/>
      <c r="W23" s="160"/>
      <c r="X23" s="160"/>
      <c r="Y23" s="160"/>
      <c r="Z23" s="160"/>
      <c r="AA23" s="160"/>
      <c r="AB23" s="160"/>
      <c r="AC23" s="160"/>
      <c r="AD23" s="160"/>
      <c r="AE23" s="160"/>
      <c r="AF23" s="160"/>
      <c r="AG23" s="160"/>
      <c r="AH23" s="160"/>
      <c r="AI23" s="160"/>
      <c r="AJ23" s="160"/>
      <c r="AK23" s="160"/>
      <c r="AL23" s="160"/>
      <c r="AM23" s="160"/>
      <c r="AN23" s="160"/>
      <c r="AO23" s="160"/>
      <c r="AP23" s="160"/>
      <c r="AQ23" s="160"/>
      <c r="AR23" s="160"/>
      <c r="AS23" s="160"/>
      <c r="AT23" s="160"/>
      <c r="AU23" s="160"/>
      <c r="AV23" s="160"/>
      <c r="AW23" s="160"/>
    </row>
    <row r="24" spans="1:49" ht="18.75" customHeight="1" x14ac:dyDescent="0.2">
      <c r="A24" s="218"/>
      <c r="B24" s="234">
        <v>1</v>
      </c>
      <c r="C24" s="235">
        <f>VLOOKUP(B24,$V$74:$X$145,3)</f>
        <v>0</v>
      </c>
      <c r="D24" s="233"/>
      <c r="E24" s="108">
        <v>0</v>
      </c>
      <c r="F24" s="236"/>
      <c r="G24" s="340"/>
      <c r="H24" s="340"/>
      <c r="I24" s="203"/>
      <c r="J24" s="203"/>
      <c r="K24" s="203"/>
      <c r="L24" s="203"/>
      <c r="M24" s="203"/>
      <c r="N24" s="219"/>
      <c r="O24" s="219"/>
      <c r="P24" s="220"/>
      <c r="Q24" s="160"/>
      <c r="R24" s="160"/>
      <c r="S24" s="160"/>
      <c r="T24" s="160"/>
      <c r="U24" s="160"/>
      <c r="V24" s="160"/>
      <c r="W24" s="160"/>
      <c r="X24" s="160"/>
      <c r="Y24" s="160"/>
      <c r="Z24" s="160"/>
      <c r="AA24" s="160"/>
      <c r="AB24" s="160"/>
      <c r="AC24" s="160"/>
      <c r="AD24" s="160"/>
      <c r="AE24" s="160"/>
      <c r="AF24" s="160"/>
      <c r="AG24" s="160"/>
      <c r="AH24" s="160"/>
      <c r="AI24" s="160"/>
      <c r="AJ24" s="160"/>
      <c r="AK24" s="160"/>
      <c r="AL24" s="160"/>
      <c r="AM24" s="160"/>
      <c r="AN24" s="160"/>
      <c r="AO24" s="160"/>
      <c r="AP24" s="160"/>
      <c r="AQ24" s="160"/>
      <c r="AR24" s="160"/>
      <c r="AS24" s="160"/>
      <c r="AT24" s="160"/>
      <c r="AU24" s="160"/>
      <c r="AV24" s="160"/>
      <c r="AW24" s="160"/>
    </row>
    <row r="25" spans="1:49" ht="18.75" customHeight="1" x14ac:dyDescent="0.2">
      <c r="A25" s="218"/>
      <c r="B25" s="125">
        <v>1</v>
      </c>
      <c r="C25" s="235">
        <f>VLOOKUP(B25,$V$74:$X$145,3)</f>
        <v>0</v>
      </c>
      <c r="D25" s="233"/>
      <c r="E25" s="108">
        <v>0</v>
      </c>
      <c r="F25" s="236"/>
      <c r="G25" s="340"/>
      <c r="H25" s="340"/>
      <c r="I25" s="203"/>
      <c r="J25" s="203"/>
      <c r="K25" s="219"/>
      <c r="L25" s="219"/>
      <c r="M25" s="219"/>
      <c r="N25" s="219"/>
      <c r="O25" s="219"/>
      <c r="P25" s="220"/>
      <c r="Q25" s="160"/>
      <c r="R25" s="160"/>
      <c r="S25" s="160"/>
      <c r="T25" s="160"/>
      <c r="U25" s="160"/>
      <c r="V25" s="160"/>
      <c r="W25" s="160"/>
      <c r="X25" s="160"/>
      <c r="Y25" s="160"/>
      <c r="Z25" s="160"/>
      <c r="AA25" s="160"/>
      <c r="AB25" s="160"/>
      <c r="AC25" s="160"/>
      <c r="AD25" s="160"/>
      <c r="AE25" s="160"/>
      <c r="AF25" s="160"/>
      <c r="AG25" s="160"/>
      <c r="AH25" s="160"/>
      <c r="AI25" s="160"/>
      <c r="AJ25" s="160"/>
      <c r="AK25" s="160"/>
      <c r="AL25" s="160"/>
      <c r="AM25" s="160"/>
      <c r="AN25" s="160"/>
      <c r="AO25" s="160"/>
      <c r="AP25" s="160"/>
      <c r="AQ25" s="160"/>
      <c r="AR25" s="160"/>
      <c r="AS25" s="160"/>
      <c r="AT25" s="160"/>
      <c r="AU25" s="160"/>
      <c r="AV25" s="160"/>
      <c r="AW25" s="160"/>
    </row>
    <row r="26" spans="1:49" ht="18.75" customHeight="1" x14ac:dyDescent="0.2">
      <c r="A26" s="218"/>
      <c r="B26" s="126" t="s">
        <v>2</v>
      </c>
      <c r="C26" s="206"/>
      <c r="D26" s="206"/>
      <c r="E26" s="98">
        <f>SUM(E21:E25)</f>
        <v>0</v>
      </c>
      <c r="F26" s="240"/>
      <c r="G26" s="219"/>
      <c r="H26" s="203"/>
      <c r="I26" s="203"/>
      <c r="J26" s="203"/>
      <c r="K26" s="219"/>
      <c r="L26" s="219"/>
      <c r="M26" s="219"/>
      <c r="N26" s="219"/>
      <c r="O26" s="219"/>
      <c r="P26" s="220"/>
      <c r="Q26" s="160"/>
      <c r="R26" s="160"/>
      <c r="S26" s="160"/>
      <c r="T26" s="160"/>
      <c r="U26" s="160"/>
      <c r="V26" s="160"/>
      <c r="W26" s="160"/>
      <c r="X26" s="160"/>
      <c r="Y26" s="160"/>
      <c r="Z26" s="160"/>
      <c r="AA26" s="160"/>
      <c r="AB26" s="160"/>
      <c r="AC26" s="160"/>
      <c r="AD26" s="160"/>
      <c r="AE26" s="160"/>
      <c r="AF26" s="160"/>
      <c r="AG26" s="160"/>
      <c r="AH26" s="160"/>
      <c r="AI26" s="160"/>
      <c r="AJ26" s="160"/>
      <c r="AK26" s="160"/>
      <c r="AL26" s="160"/>
      <c r="AM26" s="160"/>
      <c r="AN26" s="160"/>
      <c r="AO26" s="160"/>
      <c r="AP26" s="160"/>
      <c r="AQ26" s="160"/>
      <c r="AR26" s="160"/>
      <c r="AS26" s="160"/>
      <c r="AT26" s="160"/>
      <c r="AU26" s="160"/>
      <c r="AV26" s="160"/>
      <c r="AW26" s="160"/>
    </row>
    <row r="27" spans="1:49" ht="10.5" customHeight="1" x14ac:dyDescent="0.2">
      <c r="A27" s="218"/>
      <c r="B27" s="219"/>
      <c r="C27" s="219"/>
      <c r="D27" s="241"/>
      <c r="E27" s="219"/>
      <c r="F27" s="219"/>
      <c r="G27" s="219"/>
      <c r="H27" s="203"/>
      <c r="I27" s="203"/>
      <c r="J27" s="203"/>
      <c r="K27" s="219"/>
      <c r="L27" s="219"/>
      <c r="M27" s="219"/>
      <c r="N27" s="219"/>
      <c r="O27" s="219"/>
      <c r="P27" s="220"/>
      <c r="Q27" s="160"/>
      <c r="R27" s="160"/>
      <c r="S27" s="160"/>
      <c r="T27" s="160"/>
      <c r="U27" s="160"/>
      <c r="V27" s="160"/>
      <c r="W27" s="160"/>
      <c r="X27" s="160"/>
      <c r="Y27" s="160"/>
      <c r="Z27" s="160"/>
      <c r="AA27" s="160"/>
      <c r="AB27" s="160"/>
      <c r="AC27" s="160"/>
      <c r="AD27" s="160"/>
      <c r="AE27" s="160"/>
      <c r="AF27" s="160"/>
      <c r="AG27" s="160"/>
      <c r="AH27" s="160"/>
      <c r="AI27" s="160"/>
      <c r="AJ27" s="160"/>
      <c r="AK27" s="160"/>
      <c r="AL27" s="160"/>
      <c r="AM27" s="160"/>
      <c r="AN27" s="160"/>
      <c r="AO27" s="160"/>
      <c r="AP27" s="160"/>
      <c r="AQ27" s="160"/>
      <c r="AR27" s="160"/>
      <c r="AS27" s="160"/>
      <c r="AT27" s="160"/>
      <c r="AU27" s="160"/>
      <c r="AV27" s="160"/>
      <c r="AW27" s="160"/>
    </row>
    <row r="28" spans="1:49" ht="19.5" customHeight="1" x14ac:dyDescent="0.2">
      <c r="A28" s="351" t="s">
        <v>19</v>
      </c>
      <c r="B28" s="356" t="s">
        <v>20</v>
      </c>
      <c r="C28" s="360" t="s">
        <v>590</v>
      </c>
      <c r="D28" s="356" t="s">
        <v>534</v>
      </c>
      <c r="E28" s="353" t="s">
        <v>307</v>
      </c>
      <c r="F28" s="360" t="s">
        <v>335</v>
      </c>
      <c r="G28" s="357" t="s">
        <v>1</v>
      </c>
      <c r="H28" s="358"/>
      <c r="I28" s="358"/>
      <c r="J28" s="358"/>
      <c r="K28" s="358"/>
      <c r="L28" s="358"/>
      <c r="M28" s="358"/>
      <c r="N28" s="358"/>
      <c r="O28" s="358"/>
      <c r="P28" s="359"/>
      <c r="Q28" s="349"/>
      <c r="R28" s="350"/>
      <c r="S28" s="350"/>
      <c r="T28" s="349"/>
      <c r="U28" s="350"/>
      <c r="V28" s="350"/>
      <c r="W28" s="349"/>
      <c r="X28" s="350"/>
      <c r="Y28" s="350"/>
      <c r="Z28" s="349"/>
      <c r="AA28" s="350"/>
      <c r="AB28" s="350"/>
      <c r="AC28" s="349"/>
      <c r="AD28" s="350"/>
      <c r="AE28" s="350"/>
      <c r="AF28" s="368" t="s">
        <v>10</v>
      </c>
      <c r="AG28" s="368" t="s">
        <v>11</v>
      </c>
      <c r="AH28" s="348" t="s">
        <v>188</v>
      </c>
      <c r="AI28" s="160"/>
      <c r="AJ28" s="160"/>
      <c r="AK28" s="160"/>
      <c r="AL28" s="160"/>
      <c r="AM28" s="160"/>
      <c r="AN28" s="160"/>
      <c r="AO28" s="160"/>
      <c r="AP28" s="160"/>
      <c r="AQ28" s="160"/>
      <c r="AR28" s="160"/>
      <c r="AS28" s="160"/>
      <c r="AT28" s="160"/>
      <c r="AU28" s="160"/>
      <c r="AV28" s="160"/>
      <c r="AW28" s="160"/>
    </row>
    <row r="29" spans="1:49" ht="23.25" customHeight="1" x14ac:dyDescent="0.2">
      <c r="A29" s="352"/>
      <c r="B29" s="356">
        <v>1</v>
      </c>
      <c r="C29" s="361"/>
      <c r="D29" s="356"/>
      <c r="E29" s="353"/>
      <c r="F29" s="361">
        <v>49</v>
      </c>
      <c r="G29" s="362">
        <v>1</v>
      </c>
      <c r="H29" s="363">
        <v>1</v>
      </c>
      <c r="I29" s="341">
        <v>1</v>
      </c>
      <c r="J29" s="302">
        <v>1</v>
      </c>
      <c r="K29" s="341">
        <v>1</v>
      </c>
      <c r="L29" s="302">
        <v>1</v>
      </c>
      <c r="M29" s="301">
        <v>1</v>
      </c>
      <c r="N29" s="302">
        <v>1</v>
      </c>
      <c r="O29" s="362">
        <v>1</v>
      </c>
      <c r="P29" s="363"/>
      <c r="Q29" s="242" t="str">
        <f>G28</f>
        <v>Reduction Factor</v>
      </c>
      <c r="R29" s="243" t="s">
        <v>8</v>
      </c>
      <c r="S29" s="244" t="s">
        <v>9</v>
      </c>
      <c r="T29" s="242" t="str">
        <f>G28</f>
        <v>Reduction Factor</v>
      </c>
      <c r="U29" s="242" t="s">
        <v>8</v>
      </c>
      <c r="V29" s="243" t="s">
        <v>9</v>
      </c>
      <c r="W29" s="242" t="s">
        <v>1</v>
      </c>
      <c r="X29" s="243" t="s">
        <v>8</v>
      </c>
      <c r="Y29" s="244" t="s">
        <v>9</v>
      </c>
      <c r="Z29" s="242" t="s">
        <v>1</v>
      </c>
      <c r="AA29" s="243" t="s">
        <v>8</v>
      </c>
      <c r="AB29" s="244" t="s">
        <v>9</v>
      </c>
      <c r="AC29" s="242" t="s">
        <v>1</v>
      </c>
      <c r="AD29" s="243" t="s">
        <v>8</v>
      </c>
      <c r="AE29" s="244" t="s">
        <v>9</v>
      </c>
      <c r="AF29" s="368"/>
      <c r="AG29" s="368"/>
      <c r="AH29" s="348"/>
      <c r="AI29" s="160"/>
      <c r="AJ29" s="160"/>
      <c r="AK29" s="160"/>
      <c r="AL29" s="160"/>
      <c r="AM29" s="160"/>
      <c r="AN29" s="160"/>
      <c r="AO29" s="160"/>
      <c r="AP29" s="160"/>
      <c r="AQ29" s="160"/>
      <c r="AR29" s="160"/>
      <c r="AS29" s="160"/>
      <c r="AT29" s="160"/>
      <c r="AU29" s="160"/>
      <c r="AV29" s="160"/>
      <c r="AW29" s="160"/>
    </row>
    <row r="30" spans="1:49" ht="21.75" customHeight="1" x14ac:dyDescent="0.2">
      <c r="A30" s="245">
        <v>1</v>
      </c>
      <c r="B30" s="246">
        <v>1</v>
      </c>
      <c r="C30"/>
      <c r="D30" s="247"/>
      <c r="E30" s="277" t="str">
        <f>+IF(B31=2,L11,IF(B31=3,L12,IF(B31=4,L13,IF(B31=1,""))))</f>
        <v/>
      </c>
      <c r="F30" s="100" t="str">
        <f>AG30</f>
        <v/>
      </c>
      <c r="G30" s="297">
        <f>IF(G29=86,,IF($B30=1,,HLOOKUP($B30,$Z$73:$AP$156,G29+1)))</f>
        <v>0</v>
      </c>
      <c r="H30" s="298"/>
      <c r="I30" s="297">
        <f>IF(I29=86,,IF($B30=1,,HLOOKUP($B30,$Z$73:$AP$156,I29+1)))</f>
        <v>0</v>
      </c>
      <c r="J30" s="298"/>
      <c r="K30" s="297">
        <f>IF(K29=86,,IF($B30=1,,HLOOKUP($B30,$Z$73:$AP$156,K29+1)))</f>
        <v>0</v>
      </c>
      <c r="L30" s="298"/>
      <c r="M30" s="297">
        <f>IF(M29=86,,IF($B30=1,,HLOOKUP($B30,$Z$73:$AP$156,M29+1)))</f>
        <v>0</v>
      </c>
      <c r="N30" s="298"/>
      <c r="O30" s="297">
        <f>IF(O29=86,,IF($B30=1,,HLOOKUP($B30,$Z$73:$AP$156,O29+1)))</f>
        <v>0</v>
      </c>
      <c r="P30" s="298"/>
      <c r="Q30" s="186">
        <f>G30</f>
        <v>0</v>
      </c>
      <c r="R30" s="187">
        <f>Q30*(D30/$G$14)</f>
        <v>0</v>
      </c>
      <c r="S30" s="188">
        <f>($D30/$G$14)-$R30</f>
        <v>0</v>
      </c>
      <c r="T30" s="186">
        <f>I30</f>
        <v>0</v>
      </c>
      <c r="U30" s="188">
        <f>T30*S30</f>
        <v>0</v>
      </c>
      <c r="V30" s="188">
        <f>S30-U30</f>
        <v>0</v>
      </c>
      <c r="W30" s="186">
        <f>K30</f>
        <v>0</v>
      </c>
      <c r="X30" s="188">
        <f>W30*V30</f>
        <v>0</v>
      </c>
      <c r="Y30" s="188">
        <f>V30-X30</f>
        <v>0</v>
      </c>
      <c r="Z30" s="186">
        <f>M30</f>
        <v>0</v>
      </c>
      <c r="AA30" s="188">
        <f>Z30*Y30</f>
        <v>0</v>
      </c>
      <c r="AB30" s="188">
        <f>Y30-AA30</f>
        <v>0</v>
      </c>
      <c r="AC30" s="189">
        <f>O30</f>
        <v>0</v>
      </c>
      <c r="AD30" s="188">
        <f>AC30*AB30</f>
        <v>0</v>
      </c>
      <c r="AE30" s="188">
        <f>AB30-AD30</f>
        <v>0</v>
      </c>
      <c r="AF30" s="188">
        <f>R30+U30+X30+AA30+AD30</f>
        <v>0</v>
      </c>
      <c r="AG30" s="169" t="str">
        <f>IF($AF30=0,"",($AF30/($D30/$G$14)*100))</f>
        <v/>
      </c>
      <c r="AH30" s="170" t="str">
        <f>IF($AF30=0,"",AF30*E30*1000)</f>
        <v/>
      </c>
      <c r="AI30" s="160"/>
      <c r="AJ30" s="160"/>
      <c r="AK30" s="160"/>
      <c r="AL30" s="160"/>
      <c r="AM30" s="160"/>
      <c r="AN30" s="160"/>
      <c r="AO30" s="160"/>
      <c r="AP30" s="160"/>
      <c r="AQ30" s="160"/>
      <c r="AR30" s="160"/>
      <c r="AS30" s="160"/>
      <c r="AT30" s="160"/>
      <c r="AU30" s="160"/>
      <c r="AV30" s="160"/>
      <c r="AW30" s="160"/>
    </row>
    <row r="31" spans="1:49" ht="1.5" customHeight="1" x14ac:dyDescent="0.2">
      <c r="A31" s="248"/>
      <c r="B31" s="249">
        <v>1</v>
      </c>
      <c r="C31" s="249"/>
      <c r="D31" s="250"/>
      <c r="E31" s="101"/>
      <c r="F31" s="102"/>
      <c r="G31" s="119"/>
      <c r="H31" s="120"/>
      <c r="I31" s="127"/>
      <c r="J31" s="120"/>
      <c r="K31" s="128"/>
      <c r="L31" s="129"/>
      <c r="M31" s="128"/>
      <c r="N31" s="130"/>
      <c r="O31" s="366"/>
      <c r="P31" s="367"/>
      <c r="Q31" s="190"/>
      <c r="R31" s="187"/>
      <c r="S31" s="188"/>
      <c r="T31" s="186"/>
      <c r="U31" s="188"/>
      <c r="V31" s="188"/>
      <c r="W31" s="186"/>
      <c r="X31" s="188"/>
      <c r="Y31" s="188"/>
      <c r="Z31" s="186"/>
      <c r="AA31" s="188"/>
      <c r="AB31" s="188"/>
      <c r="AC31" s="190"/>
      <c r="AD31" s="188"/>
      <c r="AE31" s="188"/>
      <c r="AF31" s="188"/>
      <c r="AG31" s="169"/>
      <c r="AH31" s="170"/>
      <c r="AI31" s="160"/>
      <c r="AJ31" s="160"/>
      <c r="AK31" s="160"/>
      <c r="AL31" s="160"/>
      <c r="AM31" s="160"/>
      <c r="AN31" s="160"/>
      <c r="AO31" s="160"/>
      <c r="AP31" s="160"/>
      <c r="AQ31" s="160"/>
      <c r="AR31" s="160"/>
      <c r="AS31" s="160"/>
      <c r="AT31" s="160"/>
      <c r="AU31" s="160"/>
      <c r="AV31" s="160"/>
      <c r="AW31" s="160"/>
    </row>
    <row r="32" spans="1:49" ht="24.75" customHeight="1" x14ac:dyDescent="0.2">
      <c r="A32" s="245"/>
      <c r="B32" s="246"/>
      <c r="C32" s="246"/>
      <c r="D32" s="251"/>
      <c r="E32" s="103"/>
      <c r="F32" s="104"/>
      <c r="G32" s="306">
        <v>1</v>
      </c>
      <c r="H32" s="307">
        <v>1</v>
      </c>
      <c r="I32" s="308">
        <v>1</v>
      </c>
      <c r="J32" s="307">
        <v>1</v>
      </c>
      <c r="K32" s="320">
        <v>1</v>
      </c>
      <c r="L32" s="320">
        <v>1</v>
      </c>
      <c r="M32" s="321">
        <v>1</v>
      </c>
      <c r="N32" s="322">
        <v>1</v>
      </c>
      <c r="O32" s="364">
        <v>1</v>
      </c>
      <c r="P32" s="365"/>
      <c r="Q32" s="190"/>
      <c r="R32" s="187"/>
      <c r="S32" s="188"/>
      <c r="T32" s="186"/>
      <c r="U32" s="188"/>
      <c r="V32" s="188"/>
      <c r="W32" s="186"/>
      <c r="X32" s="188"/>
      <c r="Y32" s="188"/>
      <c r="Z32" s="186"/>
      <c r="AA32" s="188"/>
      <c r="AB32" s="188"/>
      <c r="AC32" s="190"/>
      <c r="AD32" s="188"/>
      <c r="AE32" s="188"/>
      <c r="AF32" s="188"/>
      <c r="AG32" s="169"/>
      <c r="AH32" s="170"/>
      <c r="AI32" s="160"/>
      <c r="AJ32" s="160"/>
      <c r="AK32" s="160"/>
      <c r="AL32" s="160"/>
      <c r="AM32" s="160"/>
      <c r="AN32" s="160"/>
      <c r="AO32" s="160"/>
      <c r="AP32" s="160"/>
      <c r="AQ32" s="160"/>
      <c r="AR32" s="160"/>
      <c r="AS32" s="160"/>
      <c r="AT32" s="160"/>
      <c r="AU32" s="160"/>
      <c r="AV32" s="160"/>
      <c r="AW32" s="160"/>
    </row>
    <row r="33" spans="1:49" ht="18.75" customHeight="1" x14ac:dyDescent="0.2">
      <c r="A33" s="218">
        <v>2</v>
      </c>
      <c r="B33" s="219">
        <v>1</v>
      </c>
      <c r="C33" s="207"/>
      <c r="D33" s="247"/>
      <c r="E33" s="277" t="str">
        <f>+IF(B34=2,L11,IF(B34=3,L12,IF(B34=4,L13,IF(B34=1,""))))</f>
        <v/>
      </c>
      <c r="F33" s="106" t="str">
        <f>AG33</f>
        <v/>
      </c>
      <c r="G33" s="297">
        <f>IF(G32=86,,IF($B33=1,,HLOOKUP($B33,$Z$73:$AP$156,G32+1)))</f>
        <v>0</v>
      </c>
      <c r="H33" s="298"/>
      <c r="I33" s="297">
        <f>IF(I32=86,,IF($B33=1,,HLOOKUP($B33,$Z$73:$AP$156,I32+1)))</f>
        <v>0</v>
      </c>
      <c r="J33" s="298"/>
      <c r="K33" s="297">
        <f>IF(K32=86,,IF($B33=1,,HLOOKUP($B33,$Z$73:$AP$156,K32+1)))</f>
        <v>0</v>
      </c>
      <c r="L33" s="298"/>
      <c r="M33" s="297">
        <f>IF(M32=86,,IF($B33=1,,HLOOKUP($B33,$Z$73:$AP$156,M32+1)))</f>
        <v>0</v>
      </c>
      <c r="N33" s="298"/>
      <c r="O33" s="297">
        <f>IF(O32=86,,IF($B33=1,,HLOOKUP($B33,$Z$73:$AP$156,O32+1)))</f>
        <v>0</v>
      </c>
      <c r="P33" s="298"/>
      <c r="Q33" s="186">
        <f>G33</f>
        <v>0</v>
      </c>
      <c r="R33" s="187">
        <f>Q33*(D33/$G$14)</f>
        <v>0</v>
      </c>
      <c r="S33" s="188">
        <f>($D33/$G$14)-$R33</f>
        <v>0</v>
      </c>
      <c r="T33" s="186">
        <f>I33</f>
        <v>0</v>
      </c>
      <c r="U33" s="188">
        <f>T33*S33</f>
        <v>0</v>
      </c>
      <c r="V33" s="188">
        <f>S33-U33</f>
        <v>0</v>
      </c>
      <c r="W33" s="186">
        <f>K33</f>
        <v>0</v>
      </c>
      <c r="X33" s="188">
        <f>W33*V33</f>
        <v>0</v>
      </c>
      <c r="Y33" s="188">
        <f>V33-X33</f>
        <v>0</v>
      </c>
      <c r="Z33" s="186">
        <f>M33</f>
        <v>0</v>
      </c>
      <c r="AA33" s="188">
        <f>Z33*Y33</f>
        <v>0</v>
      </c>
      <c r="AB33" s="188">
        <f>Y33-AA33</f>
        <v>0</v>
      </c>
      <c r="AC33" s="186">
        <f>O33</f>
        <v>0</v>
      </c>
      <c r="AD33" s="188">
        <f>AC33*AB33</f>
        <v>0</v>
      </c>
      <c r="AE33" s="188">
        <f>AB33-AD33</f>
        <v>0</v>
      </c>
      <c r="AF33" s="188">
        <f>R33+U33+X33+AA33+AD33</f>
        <v>0</v>
      </c>
      <c r="AG33" s="169" t="str">
        <f>IF($AF33=0,"",($AF33/($D33/$G$14)*100))</f>
        <v/>
      </c>
      <c r="AH33" s="170" t="str">
        <f>IF($AF33=0,"",AF33*E33*1000)</f>
        <v/>
      </c>
      <c r="AI33" s="160"/>
      <c r="AJ33" s="160"/>
      <c r="AK33" s="160"/>
      <c r="AL33" s="160"/>
      <c r="AM33" s="160"/>
      <c r="AN33" s="160"/>
      <c r="AO33" s="160"/>
      <c r="AP33" s="160"/>
      <c r="AQ33" s="160"/>
      <c r="AR33" s="160"/>
      <c r="AS33" s="160"/>
      <c r="AT33" s="160"/>
      <c r="AU33" s="160"/>
      <c r="AV33" s="160"/>
      <c r="AW33" s="160"/>
    </row>
    <row r="34" spans="1:49" ht="0.75" customHeight="1" x14ac:dyDescent="0.2">
      <c r="A34" s="248"/>
      <c r="B34" s="249">
        <v>1</v>
      </c>
      <c r="C34" s="249"/>
      <c r="D34" s="250"/>
      <c r="E34" s="101"/>
      <c r="F34" s="102"/>
      <c r="G34" s="119"/>
      <c r="H34" s="120"/>
      <c r="I34" s="127"/>
      <c r="J34" s="120"/>
      <c r="K34" s="128"/>
      <c r="L34" s="128"/>
      <c r="M34" s="133"/>
      <c r="N34" s="134"/>
      <c r="O34" s="366"/>
      <c r="P34" s="367"/>
      <c r="Q34" s="190"/>
      <c r="R34" s="187"/>
      <c r="S34" s="188"/>
      <c r="T34" s="186"/>
      <c r="U34" s="188"/>
      <c r="V34" s="188"/>
      <c r="W34" s="186"/>
      <c r="X34" s="188"/>
      <c r="Y34" s="188"/>
      <c r="Z34" s="186"/>
      <c r="AA34" s="188"/>
      <c r="AB34" s="188"/>
      <c r="AC34" s="186"/>
      <c r="AD34" s="188"/>
      <c r="AE34" s="188"/>
      <c r="AF34" s="188"/>
      <c r="AG34" s="169"/>
      <c r="AH34" s="170"/>
      <c r="AI34" s="160"/>
      <c r="AJ34" s="160"/>
      <c r="AK34" s="160"/>
      <c r="AL34" s="160"/>
      <c r="AM34" s="160"/>
      <c r="AN34" s="160"/>
      <c r="AO34" s="160"/>
      <c r="AP34" s="160"/>
      <c r="AQ34" s="160"/>
      <c r="AR34" s="160"/>
      <c r="AS34" s="160"/>
      <c r="AT34" s="160"/>
      <c r="AU34" s="160"/>
      <c r="AV34" s="160"/>
      <c r="AW34" s="160"/>
    </row>
    <row r="35" spans="1:49" ht="20.25" customHeight="1" x14ac:dyDescent="0.2">
      <c r="A35" s="245"/>
      <c r="B35" s="246"/>
      <c r="C35" s="246"/>
      <c r="D35" s="251"/>
      <c r="E35" s="99"/>
      <c r="F35" s="104"/>
      <c r="G35" s="306">
        <v>1</v>
      </c>
      <c r="H35" s="307">
        <v>1</v>
      </c>
      <c r="I35" s="308">
        <v>1</v>
      </c>
      <c r="J35" s="307">
        <v>1</v>
      </c>
      <c r="K35" s="308">
        <v>1</v>
      </c>
      <c r="L35" s="308">
        <v>1</v>
      </c>
      <c r="M35" s="306">
        <v>1</v>
      </c>
      <c r="N35" s="307">
        <v>1</v>
      </c>
      <c r="O35" s="364">
        <v>1</v>
      </c>
      <c r="P35" s="365"/>
      <c r="Q35" s="190"/>
      <c r="R35" s="187"/>
      <c r="S35" s="188"/>
      <c r="T35" s="186"/>
      <c r="U35" s="188"/>
      <c r="V35" s="188"/>
      <c r="W35" s="186"/>
      <c r="X35" s="188"/>
      <c r="Y35" s="188"/>
      <c r="Z35" s="186"/>
      <c r="AA35" s="188"/>
      <c r="AB35" s="188"/>
      <c r="AC35" s="186"/>
      <c r="AD35" s="188"/>
      <c r="AE35" s="188"/>
      <c r="AF35" s="188"/>
      <c r="AG35" s="169"/>
      <c r="AH35" s="170"/>
      <c r="AI35" s="160"/>
      <c r="AJ35" s="160"/>
      <c r="AK35" s="160"/>
      <c r="AL35" s="160"/>
      <c r="AM35" s="160"/>
      <c r="AN35" s="160"/>
      <c r="AO35" s="160"/>
      <c r="AP35" s="160"/>
      <c r="AQ35" s="160"/>
      <c r="AR35" s="160"/>
      <c r="AS35" s="160"/>
      <c r="AT35" s="160"/>
      <c r="AU35" s="160"/>
      <c r="AV35" s="160"/>
      <c r="AW35" s="160"/>
    </row>
    <row r="36" spans="1:49" ht="18.95" customHeight="1" x14ac:dyDescent="0.2">
      <c r="A36" s="218">
        <v>3</v>
      </c>
      <c r="B36" s="219">
        <v>1</v>
      </c>
      <c r="C36" s="207"/>
      <c r="D36" s="247"/>
      <c r="E36" s="277" t="str">
        <f>+IF(B37=2,L11,IF(B37=3,L12,IF(B37=4,L13,IF(B37=1,""))))</f>
        <v/>
      </c>
      <c r="F36" s="106" t="str">
        <f>AG36</f>
        <v/>
      </c>
      <c r="G36" s="297">
        <f>IF(G35=86,,IF($B36=1,,HLOOKUP($B36,$Z$73:$AP$156,G35+1)))</f>
        <v>0</v>
      </c>
      <c r="H36" s="298"/>
      <c r="I36" s="310">
        <f>IF(I35=86,,IF($B36=1,,HLOOKUP($B36,$Z$73:$AP$156,I35+1)))</f>
        <v>0</v>
      </c>
      <c r="J36" s="311"/>
      <c r="K36" s="310">
        <f>IF(K35=86,,IF($B36=1,,HLOOKUP($B36,$Z$73:$AP$156,K35+1)))</f>
        <v>0</v>
      </c>
      <c r="L36" s="311"/>
      <c r="M36" s="310">
        <f>IF(M35=86,,IF($B36=1,,HLOOKUP($B36,$Z$73:$AP$156,M35+1)))</f>
        <v>0</v>
      </c>
      <c r="N36" s="311"/>
      <c r="O36" s="310">
        <f>IF(O35=86,,IF($B36=1,,HLOOKUP($B36,$Z$73:$AP$156,O35+1)))</f>
        <v>0</v>
      </c>
      <c r="P36" s="311"/>
      <c r="Q36" s="186">
        <f>G36</f>
        <v>0</v>
      </c>
      <c r="R36" s="187">
        <f>Q36*(D36/$G$14)</f>
        <v>0</v>
      </c>
      <c r="S36" s="188">
        <f>($D36/$G$14)-$R36</f>
        <v>0</v>
      </c>
      <c r="T36" s="186">
        <f>I36</f>
        <v>0</v>
      </c>
      <c r="U36" s="188">
        <f>T36*S36</f>
        <v>0</v>
      </c>
      <c r="V36" s="188">
        <f>S36-U36</f>
        <v>0</v>
      </c>
      <c r="W36" s="186">
        <f>K36</f>
        <v>0</v>
      </c>
      <c r="X36" s="188">
        <f>W36*V36</f>
        <v>0</v>
      </c>
      <c r="Y36" s="188">
        <f>V36-X36</f>
        <v>0</v>
      </c>
      <c r="Z36" s="186">
        <f>M36</f>
        <v>0</v>
      </c>
      <c r="AA36" s="188">
        <f>Z36*Y36</f>
        <v>0</v>
      </c>
      <c r="AB36" s="188">
        <f>Y36-AA36</f>
        <v>0</v>
      </c>
      <c r="AC36" s="186">
        <f>O36</f>
        <v>0</v>
      </c>
      <c r="AD36" s="188">
        <f>AC36*AB36</f>
        <v>0</v>
      </c>
      <c r="AE36" s="188">
        <f>AB36-AD36</f>
        <v>0</v>
      </c>
      <c r="AF36" s="188">
        <f>R36+U36+X36+AA36+AD36</f>
        <v>0</v>
      </c>
      <c r="AG36" s="169" t="str">
        <f>IF($AF36=0,"",($AF36/($D36/$G$14)*100))</f>
        <v/>
      </c>
      <c r="AH36" s="170" t="str">
        <f>IF($AF36=0,"",AF36*E36*1000)</f>
        <v/>
      </c>
      <c r="AI36" s="160"/>
      <c r="AJ36" s="160"/>
      <c r="AK36" s="160"/>
      <c r="AL36" s="160"/>
      <c r="AM36" s="160"/>
      <c r="AN36" s="160"/>
      <c r="AO36" s="160"/>
      <c r="AP36" s="160"/>
      <c r="AQ36" s="160"/>
      <c r="AR36" s="160"/>
      <c r="AS36" s="160"/>
      <c r="AT36" s="160"/>
      <c r="AU36" s="160"/>
      <c r="AV36" s="160"/>
      <c r="AW36" s="160"/>
    </row>
    <row r="37" spans="1:49" ht="8.25" customHeight="1" x14ac:dyDescent="0.2">
      <c r="A37" s="248"/>
      <c r="B37" s="249">
        <v>1</v>
      </c>
      <c r="C37" s="249"/>
      <c r="D37" s="250"/>
      <c r="E37" s="101"/>
      <c r="F37" s="102"/>
      <c r="G37" s="119"/>
      <c r="H37" s="120"/>
      <c r="I37" s="127"/>
      <c r="J37" s="120"/>
      <c r="K37" s="127"/>
      <c r="L37" s="127"/>
      <c r="M37" s="119"/>
      <c r="N37" s="120"/>
      <c r="O37" s="366"/>
      <c r="P37" s="367"/>
      <c r="Q37" s="190"/>
      <c r="R37" s="187"/>
      <c r="S37" s="188"/>
      <c r="T37" s="186"/>
      <c r="U37" s="188"/>
      <c r="V37" s="188"/>
      <c r="W37" s="186"/>
      <c r="X37" s="188"/>
      <c r="Y37" s="188"/>
      <c r="Z37" s="186"/>
      <c r="AA37" s="188"/>
      <c r="AB37" s="188"/>
      <c r="AC37" s="186"/>
      <c r="AD37" s="188"/>
      <c r="AE37" s="188"/>
      <c r="AF37" s="188"/>
      <c r="AG37" s="169"/>
      <c r="AH37" s="170"/>
      <c r="AI37" s="160"/>
      <c r="AJ37" s="160"/>
      <c r="AK37" s="160"/>
      <c r="AL37" s="160"/>
      <c r="AM37" s="160"/>
      <c r="AN37" s="160"/>
      <c r="AO37" s="160"/>
      <c r="AP37" s="160"/>
      <c r="AQ37" s="160"/>
      <c r="AR37" s="160"/>
      <c r="AS37" s="160"/>
      <c r="AT37" s="160"/>
      <c r="AU37" s="160"/>
      <c r="AV37" s="160"/>
      <c r="AW37" s="160"/>
    </row>
    <row r="38" spans="1:49" ht="21" customHeight="1" x14ac:dyDescent="0.2">
      <c r="A38" s="218"/>
      <c r="B38" s="219"/>
      <c r="C38" s="219"/>
      <c r="D38" s="252"/>
      <c r="E38" s="105"/>
      <c r="F38" s="106"/>
      <c r="G38" s="315">
        <v>1</v>
      </c>
      <c r="H38" s="316">
        <v>1</v>
      </c>
      <c r="I38" s="309">
        <v>1</v>
      </c>
      <c r="J38" s="316">
        <v>1</v>
      </c>
      <c r="K38" s="309">
        <v>1</v>
      </c>
      <c r="L38" s="309">
        <v>1</v>
      </c>
      <c r="M38" s="315">
        <v>1</v>
      </c>
      <c r="N38" s="316">
        <v>1</v>
      </c>
      <c r="O38" s="371">
        <v>1</v>
      </c>
      <c r="P38" s="372"/>
      <c r="Q38" s="190"/>
      <c r="R38" s="187"/>
      <c r="S38" s="188"/>
      <c r="T38" s="186"/>
      <c r="U38" s="188"/>
      <c r="V38" s="188"/>
      <c r="W38" s="186"/>
      <c r="X38" s="188"/>
      <c r="Y38" s="188"/>
      <c r="Z38" s="186"/>
      <c r="AA38" s="188"/>
      <c r="AB38" s="188"/>
      <c r="AC38" s="186"/>
      <c r="AD38" s="188"/>
      <c r="AE38" s="188"/>
      <c r="AF38" s="188"/>
      <c r="AG38" s="169"/>
      <c r="AH38" s="170"/>
      <c r="AI38" s="160"/>
      <c r="AJ38" s="160"/>
      <c r="AK38" s="160"/>
      <c r="AL38" s="160"/>
      <c r="AM38" s="160"/>
      <c r="AN38" s="160"/>
      <c r="AO38" s="160"/>
      <c r="AP38" s="160"/>
      <c r="AQ38" s="160"/>
      <c r="AR38" s="160"/>
      <c r="AS38" s="160"/>
      <c r="AT38" s="160"/>
      <c r="AU38" s="160"/>
      <c r="AV38" s="160"/>
      <c r="AW38" s="160"/>
    </row>
    <row r="39" spans="1:49" ht="18.95" customHeight="1" x14ac:dyDescent="0.2">
      <c r="A39" s="218">
        <v>4</v>
      </c>
      <c r="B39" s="219">
        <v>1</v>
      </c>
      <c r="C39" s="207" t="s">
        <v>586</v>
      </c>
      <c r="D39" s="253"/>
      <c r="E39" s="277" t="str">
        <f>+IF(B40=2,L11,IF(B40=3,L12,IF(B40=4,L13,IF(B40=1,""))))</f>
        <v/>
      </c>
      <c r="F39" s="106" t="str">
        <f>AG39</f>
        <v/>
      </c>
      <c r="G39" s="297">
        <f>IF(G38=86,,IF($B39=1,,HLOOKUP($B39,$Z$73:$AP$156,G38+1)))</f>
        <v>0</v>
      </c>
      <c r="H39" s="298"/>
      <c r="I39" s="310">
        <f>IF(I38=86,,IF($B39=1,,HLOOKUP($B39,$Z$73:$AP$156,I38+1)))</f>
        <v>0</v>
      </c>
      <c r="J39" s="311"/>
      <c r="K39" s="310">
        <f>IF(K38=86,,IF($B39=1,,HLOOKUP($B39,$Z$73:$AP$156,K38+1)))</f>
        <v>0</v>
      </c>
      <c r="L39" s="311"/>
      <c r="M39" s="310">
        <f>IF(M38=86,,IF($B39=1,,HLOOKUP($B39,$Z$73:$AP$156,M38+1)))</f>
        <v>0</v>
      </c>
      <c r="N39" s="311"/>
      <c r="O39" s="310">
        <f>IF(O38=86,,IF($B39=1,,HLOOKUP($B39,$Z$73:$AP$156,O38+1)))</f>
        <v>0</v>
      </c>
      <c r="P39" s="311"/>
      <c r="Q39" s="186">
        <f>G39</f>
        <v>0</v>
      </c>
      <c r="R39" s="187">
        <f>Q39*(D39/$G$14)</f>
        <v>0</v>
      </c>
      <c r="S39" s="188">
        <f>($D39/$G$14)-$R39</f>
        <v>0</v>
      </c>
      <c r="T39" s="186">
        <f>I39</f>
        <v>0</v>
      </c>
      <c r="U39" s="188">
        <f>T39*S39</f>
        <v>0</v>
      </c>
      <c r="V39" s="188">
        <f>S39-U39</f>
        <v>0</v>
      </c>
      <c r="W39" s="186">
        <f>K39</f>
        <v>0</v>
      </c>
      <c r="X39" s="188">
        <f>W39*V39</f>
        <v>0</v>
      </c>
      <c r="Y39" s="188">
        <f>V39-X39</f>
        <v>0</v>
      </c>
      <c r="Z39" s="186">
        <f>M39</f>
        <v>0</v>
      </c>
      <c r="AA39" s="188">
        <f>Z39*Y39</f>
        <v>0</v>
      </c>
      <c r="AB39" s="188">
        <f>Y39-AA39</f>
        <v>0</v>
      </c>
      <c r="AC39" s="186">
        <f>O39</f>
        <v>0</v>
      </c>
      <c r="AD39" s="188">
        <f>AC39*AB39</f>
        <v>0</v>
      </c>
      <c r="AE39" s="188">
        <f>AB39-AD39</f>
        <v>0</v>
      </c>
      <c r="AF39" s="188">
        <f>R39+U39+X39+AA39+AD39</f>
        <v>0</v>
      </c>
      <c r="AG39" s="169" t="str">
        <f>IF($AF39=0,"",($AF39/($D39/$G$14)*100))</f>
        <v/>
      </c>
      <c r="AH39" s="170" t="str">
        <f>IF($AF39=0,"",AF39*E39*1000)</f>
        <v/>
      </c>
      <c r="AI39" s="160"/>
      <c r="AJ39" s="160"/>
      <c r="AK39" s="160"/>
      <c r="AL39" s="160"/>
      <c r="AM39" s="160"/>
      <c r="AN39" s="160"/>
      <c r="AO39" s="160"/>
      <c r="AP39" s="160"/>
      <c r="AQ39" s="160"/>
      <c r="AR39" s="160"/>
      <c r="AS39" s="160"/>
      <c r="AT39" s="160"/>
      <c r="AU39" s="160"/>
      <c r="AV39" s="160"/>
      <c r="AW39" s="160"/>
    </row>
    <row r="40" spans="1:49" ht="8.25" customHeight="1" x14ac:dyDescent="0.2">
      <c r="A40" s="218"/>
      <c r="B40" s="219">
        <v>1</v>
      </c>
      <c r="C40" s="219"/>
      <c r="D40" s="252"/>
      <c r="E40" s="105"/>
      <c r="F40" s="106"/>
      <c r="G40" s="131"/>
      <c r="H40" s="132"/>
      <c r="I40" s="135"/>
      <c r="J40" s="132"/>
      <c r="K40" s="135"/>
      <c r="L40" s="135"/>
      <c r="M40" s="131"/>
      <c r="N40" s="132"/>
      <c r="O40" s="369"/>
      <c r="P40" s="370"/>
      <c r="Q40" s="190"/>
      <c r="R40" s="187"/>
      <c r="S40" s="188"/>
      <c r="T40" s="186"/>
      <c r="U40" s="188"/>
      <c r="V40" s="188"/>
      <c r="W40" s="186"/>
      <c r="X40" s="188"/>
      <c r="Y40" s="188"/>
      <c r="Z40" s="186"/>
      <c r="AA40" s="188"/>
      <c r="AB40" s="188"/>
      <c r="AC40" s="186"/>
      <c r="AD40" s="188"/>
      <c r="AE40" s="188"/>
      <c r="AF40" s="188"/>
      <c r="AG40" s="169"/>
      <c r="AH40" s="170"/>
      <c r="AI40" s="160"/>
      <c r="AJ40" s="160"/>
      <c r="AK40" s="160"/>
      <c r="AL40" s="160"/>
      <c r="AM40" s="160"/>
      <c r="AN40" s="160"/>
      <c r="AO40" s="160"/>
      <c r="AP40" s="160"/>
      <c r="AQ40" s="160"/>
      <c r="AR40" s="160"/>
      <c r="AS40" s="160"/>
      <c r="AT40" s="160"/>
      <c r="AU40" s="160"/>
      <c r="AV40" s="160"/>
      <c r="AW40" s="160"/>
    </row>
    <row r="41" spans="1:49" ht="21" customHeight="1" x14ac:dyDescent="0.2">
      <c r="A41" s="245"/>
      <c r="B41" s="246"/>
      <c r="C41" s="246"/>
      <c r="D41" s="251"/>
      <c r="E41" s="99"/>
      <c r="F41" s="104"/>
      <c r="G41" s="306">
        <v>1</v>
      </c>
      <c r="H41" s="307">
        <v>1</v>
      </c>
      <c r="I41" s="308">
        <v>1</v>
      </c>
      <c r="J41" s="307">
        <v>1</v>
      </c>
      <c r="K41" s="308">
        <v>1</v>
      </c>
      <c r="L41" s="308">
        <v>1</v>
      </c>
      <c r="M41" s="306">
        <v>1</v>
      </c>
      <c r="N41" s="307">
        <v>1</v>
      </c>
      <c r="O41" s="364">
        <v>1</v>
      </c>
      <c r="P41" s="365"/>
      <c r="Q41" s="190"/>
      <c r="R41" s="187"/>
      <c r="S41" s="188"/>
      <c r="T41" s="186"/>
      <c r="U41" s="188"/>
      <c r="V41" s="188"/>
      <c r="W41" s="186"/>
      <c r="X41" s="188"/>
      <c r="Y41" s="188"/>
      <c r="Z41" s="186"/>
      <c r="AA41" s="188"/>
      <c r="AB41" s="188"/>
      <c r="AC41" s="186"/>
      <c r="AD41" s="188"/>
      <c r="AE41" s="188"/>
      <c r="AF41" s="188"/>
      <c r="AG41" s="169"/>
      <c r="AH41" s="170"/>
      <c r="AI41" s="160"/>
      <c r="AJ41" s="160"/>
      <c r="AK41" s="160"/>
      <c r="AL41" s="160"/>
      <c r="AM41" s="160"/>
      <c r="AN41" s="160"/>
      <c r="AO41" s="160"/>
      <c r="AP41" s="160"/>
      <c r="AQ41" s="160"/>
      <c r="AR41" s="160"/>
      <c r="AS41" s="160"/>
      <c r="AT41" s="160"/>
      <c r="AU41" s="160"/>
      <c r="AV41" s="160"/>
      <c r="AW41" s="160"/>
    </row>
    <row r="42" spans="1:49" ht="18.95" customHeight="1" x14ac:dyDescent="0.2">
      <c r="A42" s="218">
        <v>5</v>
      </c>
      <c r="B42" s="219">
        <v>1</v>
      </c>
      <c r="C42" s="207"/>
      <c r="D42" s="254"/>
      <c r="E42" s="277" t="str">
        <f>+IF(B43=2,L11,IF(B43=3,L12,IF(B43=4,L13,IF(B43=1,""))))</f>
        <v/>
      </c>
      <c r="F42" s="106" t="str">
        <f>AG42</f>
        <v/>
      </c>
      <c r="G42" s="297">
        <f>IF(G41=86,,IF($B42=1,,HLOOKUP($B42,$Z$73:$AP$156,G41+1)))</f>
        <v>0</v>
      </c>
      <c r="H42" s="298"/>
      <c r="I42" s="310">
        <f>IF(I41=86,,IF($B42=1,,HLOOKUP($B42,$Z$73:$AP$156,I41+1)))</f>
        <v>0</v>
      </c>
      <c r="J42" s="311"/>
      <c r="K42" s="310">
        <f>IF(K41=86,,IF($B42=1,,HLOOKUP($B42,$Z$73:$AP$156,K41+1)))</f>
        <v>0</v>
      </c>
      <c r="L42" s="311"/>
      <c r="M42" s="310">
        <f>IF(M41=86,,IF($B42=1,,HLOOKUP($B42,$Z$73:$AP$156,M41+1)))</f>
        <v>0</v>
      </c>
      <c r="N42" s="311"/>
      <c r="O42" s="310">
        <f>IF(O41=86,,IF($B42=1,,HLOOKUP($B42,$Z$73:$AP$156,O41+1)))</f>
        <v>0</v>
      </c>
      <c r="P42" s="311"/>
      <c r="Q42" s="186">
        <f>G42</f>
        <v>0</v>
      </c>
      <c r="R42" s="187">
        <f>Q42*(D42/$G$14)</f>
        <v>0</v>
      </c>
      <c r="S42" s="188">
        <f>($D42/$G$14)-$R42</f>
        <v>0</v>
      </c>
      <c r="T42" s="186">
        <f>I42</f>
        <v>0</v>
      </c>
      <c r="U42" s="188">
        <f>T42*S42</f>
        <v>0</v>
      </c>
      <c r="V42" s="188">
        <f>S42-U42</f>
        <v>0</v>
      </c>
      <c r="W42" s="186">
        <f>K42</f>
        <v>0</v>
      </c>
      <c r="X42" s="188">
        <f>W42*V42</f>
        <v>0</v>
      </c>
      <c r="Y42" s="188">
        <f>V42-X42</f>
        <v>0</v>
      </c>
      <c r="Z42" s="186">
        <f>M42</f>
        <v>0</v>
      </c>
      <c r="AA42" s="188">
        <f>Z42*Y42</f>
        <v>0</v>
      </c>
      <c r="AB42" s="188">
        <f>Y42-AA42</f>
        <v>0</v>
      </c>
      <c r="AC42" s="186">
        <f>O42</f>
        <v>0</v>
      </c>
      <c r="AD42" s="188">
        <f>AC42*AB42</f>
        <v>0</v>
      </c>
      <c r="AE42" s="188">
        <f>AB42-AD42</f>
        <v>0</v>
      </c>
      <c r="AF42" s="188">
        <f>R42+U42+X42+AA42+AD42</f>
        <v>0</v>
      </c>
      <c r="AG42" s="169" t="str">
        <f>IF($AF42=0,"",($AF42/($D42/$G$14)*100))</f>
        <v/>
      </c>
      <c r="AH42" s="170" t="str">
        <f>IF($AF42=0,"",AF42*E42*1000)</f>
        <v/>
      </c>
      <c r="AI42" s="160"/>
      <c r="AJ42" s="160"/>
      <c r="AK42" s="160"/>
      <c r="AL42" s="160"/>
      <c r="AM42" s="160"/>
      <c r="AN42" s="160"/>
      <c r="AO42" s="160"/>
      <c r="AP42" s="160"/>
      <c r="AQ42" s="160"/>
      <c r="AR42" s="160"/>
      <c r="AS42" s="160"/>
      <c r="AT42" s="160"/>
      <c r="AU42" s="160"/>
      <c r="AV42" s="160"/>
      <c r="AW42" s="160"/>
    </row>
    <row r="43" spans="1:49" ht="8.25" customHeight="1" x14ac:dyDescent="0.2">
      <c r="A43" s="248"/>
      <c r="B43" s="249">
        <v>1</v>
      </c>
      <c r="C43" s="249"/>
      <c r="D43" s="250"/>
      <c r="E43" s="101"/>
      <c r="F43" s="102"/>
      <c r="G43" s="119"/>
      <c r="H43" s="120"/>
      <c r="I43" s="127"/>
      <c r="J43" s="120"/>
      <c r="K43" s="127"/>
      <c r="L43" s="127"/>
      <c r="M43" s="119"/>
      <c r="N43" s="120"/>
      <c r="O43" s="366"/>
      <c r="P43" s="367"/>
      <c r="Q43" s="190"/>
      <c r="R43" s="187"/>
      <c r="S43" s="188"/>
      <c r="T43" s="186"/>
      <c r="U43" s="188"/>
      <c r="V43" s="188"/>
      <c r="W43" s="186"/>
      <c r="X43" s="188"/>
      <c r="Y43" s="188"/>
      <c r="Z43" s="186"/>
      <c r="AA43" s="188"/>
      <c r="AB43" s="188"/>
      <c r="AC43" s="186"/>
      <c r="AD43" s="188"/>
      <c r="AE43" s="188"/>
      <c r="AF43" s="188"/>
      <c r="AG43" s="169"/>
      <c r="AH43" s="170"/>
      <c r="AI43" s="160"/>
      <c r="AJ43" s="160"/>
      <c r="AK43" s="160"/>
      <c r="AL43" s="160"/>
      <c r="AM43" s="160"/>
      <c r="AN43" s="160"/>
      <c r="AO43" s="160"/>
      <c r="AP43" s="160"/>
      <c r="AQ43" s="160"/>
      <c r="AR43" s="160"/>
      <c r="AS43" s="160"/>
      <c r="AT43" s="160"/>
      <c r="AU43" s="160"/>
      <c r="AV43" s="160"/>
      <c r="AW43" s="160"/>
    </row>
    <row r="44" spans="1:49" ht="21" customHeight="1" x14ac:dyDescent="0.2">
      <c r="A44" s="255"/>
      <c r="B44" s="136"/>
      <c r="C44" s="136"/>
      <c r="D44" s="137"/>
      <c r="E44" s="107"/>
      <c r="F44" s="106"/>
      <c r="G44" s="317">
        <v>1</v>
      </c>
      <c r="H44" s="318">
        <v>1</v>
      </c>
      <c r="I44" s="319">
        <v>1</v>
      </c>
      <c r="J44" s="318">
        <v>1</v>
      </c>
      <c r="K44" s="319">
        <v>1</v>
      </c>
      <c r="L44" s="319">
        <v>1</v>
      </c>
      <c r="M44" s="317">
        <v>1</v>
      </c>
      <c r="N44" s="318">
        <v>1</v>
      </c>
      <c r="O44" s="371">
        <v>1</v>
      </c>
      <c r="P44" s="372"/>
      <c r="Q44" s="190"/>
      <c r="R44" s="187"/>
      <c r="S44" s="188"/>
      <c r="T44" s="186"/>
      <c r="U44" s="188"/>
      <c r="V44" s="188"/>
      <c r="W44" s="186"/>
      <c r="X44" s="188"/>
      <c r="Y44" s="188"/>
      <c r="Z44" s="186"/>
      <c r="AA44" s="188"/>
      <c r="AB44" s="188"/>
      <c r="AC44" s="186"/>
      <c r="AD44" s="188"/>
      <c r="AE44" s="188"/>
      <c r="AF44" s="188"/>
      <c r="AG44" s="169"/>
      <c r="AH44" s="170"/>
      <c r="AI44" s="160"/>
      <c r="AJ44" s="160"/>
      <c r="AK44" s="160"/>
      <c r="AL44" s="160"/>
      <c r="AM44" s="160"/>
      <c r="AN44" s="160"/>
      <c r="AO44" s="160"/>
      <c r="AP44" s="160"/>
      <c r="AQ44" s="160"/>
      <c r="AR44" s="160"/>
      <c r="AS44" s="160"/>
      <c r="AT44" s="160"/>
      <c r="AU44" s="160"/>
      <c r="AV44" s="160"/>
      <c r="AW44" s="160"/>
    </row>
    <row r="45" spans="1:49" ht="19.5" customHeight="1" x14ac:dyDescent="0.2">
      <c r="A45" s="218">
        <v>6</v>
      </c>
      <c r="B45" s="219">
        <v>1</v>
      </c>
      <c r="C45" s="207"/>
      <c r="D45" s="256"/>
      <c r="E45" s="277" t="str">
        <f>+IF(B46=2,L11,IF(B46=3,L12,IF(B46=4,L13,IF(B46=1,""))))</f>
        <v/>
      </c>
      <c r="F45" s="106" t="str">
        <f>AG45</f>
        <v/>
      </c>
      <c r="G45" s="297">
        <f>IF(G44=86,,IF($B45=1,,HLOOKUP($B45,$Z$73:$AP$156,G44+1)))</f>
        <v>0</v>
      </c>
      <c r="H45" s="298"/>
      <c r="I45" s="310">
        <f>IF(I44=86,,IF($B45=1,,HLOOKUP($B45,$Z$73:$AP$156,I44+1)))</f>
        <v>0</v>
      </c>
      <c r="J45" s="311"/>
      <c r="K45" s="310">
        <f>IF(K44=86,,IF($B45=1,,HLOOKUP($B45,$Z$73:$AP$156,K44+1)))</f>
        <v>0</v>
      </c>
      <c r="L45" s="311"/>
      <c r="M45" s="310">
        <f>IF(M44=86,,IF($B45=1,,HLOOKUP($B45,$Z$73:$AP$156,M44+1)))</f>
        <v>0</v>
      </c>
      <c r="N45" s="311"/>
      <c r="O45" s="310">
        <f>IF(O44=86,,IF($B45=1,,HLOOKUP($B45,$Z$73:$AP$156,O44+1)))</f>
        <v>0</v>
      </c>
      <c r="P45" s="311"/>
      <c r="Q45" s="186">
        <f>G45</f>
        <v>0</v>
      </c>
      <c r="R45" s="187">
        <f>Q45*(D45/$G$14)</f>
        <v>0</v>
      </c>
      <c r="S45" s="188">
        <f>($D45/$G$14)-$R45</f>
        <v>0</v>
      </c>
      <c r="T45" s="186">
        <f>I45</f>
        <v>0</v>
      </c>
      <c r="U45" s="188">
        <f>T45*S45</f>
        <v>0</v>
      </c>
      <c r="V45" s="188">
        <f>S45-U45</f>
        <v>0</v>
      </c>
      <c r="W45" s="186">
        <f>K45</f>
        <v>0</v>
      </c>
      <c r="X45" s="188">
        <f>W45*V45</f>
        <v>0</v>
      </c>
      <c r="Y45" s="188">
        <f>V45-X45</f>
        <v>0</v>
      </c>
      <c r="Z45" s="186">
        <f>M45</f>
        <v>0</v>
      </c>
      <c r="AA45" s="188">
        <f>Z45*Y45</f>
        <v>0</v>
      </c>
      <c r="AB45" s="188">
        <f>Y45-AA45</f>
        <v>0</v>
      </c>
      <c r="AC45" s="186">
        <f>O45</f>
        <v>0</v>
      </c>
      <c r="AD45" s="188">
        <f>AC45*AB45</f>
        <v>0</v>
      </c>
      <c r="AE45" s="188">
        <f>AB45-AD45</f>
        <v>0</v>
      </c>
      <c r="AF45" s="188">
        <f>R45+U45+X45+AA45+AD45</f>
        <v>0</v>
      </c>
      <c r="AG45" s="169" t="str">
        <f>IF($AF45=0,"",($AF45/($D45/$G$14)*100))</f>
        <v/>
      </c>
      <c r="AH45" s="170" t="str">
        <f>IF($AF45=0,"",AF45*E45*1000)</f>
        <v/>
      </c>
      <c r="AI45" s="160"/>
      <c r="AJ45" s="160"/>
      <c r="AK45" s="160"/>
      <c r="AL45" s="160"/>
      <c r="AM45" s="160"/>
      <c r="AN45" s="160"/>
      <c r="AO45" s="160"/>
      <c r="AP45" s="160"/>
      <c r="AQ45" s="160"/>
      <c r="AR45" s="160"/>
      <c r="AS45" s="160"/>
      <c r="AT45" s="160"/>
      <c r="AU45" s="160"/>
      <c r="AV45" s="160"/>
      <c r="AW45" s="160"/>
    </row>
    <row r="46" spans="1:49" ht="8.25" customHeight="1" x14ac:dyDescent="0.2">
      <c r="A46" s="218"/>
      <c r="B46" s="219">
        <v>1</v>
      </c>
      <c r="C46" s="219"/>
      <c r="D46" s="252"/>
      <c r="E46" s="105"/>
      <c r="F46" s="106"/>
      <c r="G46" s="131"/>
      <c r="H46" s="132"/>
      <c r="I46" s="135"/>
      <c r="J46" s="132"/>
      <c r="K46" s="138"/>
      <c r="L46" s="138"/>
      <c r="M46" s="139"/>
      <c r="N46" s="140"/>
      <c r="O46" s="369"/>
      <c r="P46" s="370"/>
      <c r="Q46" s="190"/>
      <c r="R46" s="187"/>
      <c r="S46" s="188"/>
      <c r="T46" s="186"/>
      <c r="U46" s="188"/>
      <c r="V46" s="188"/>
      <c r="W46" s="186"/>
      <c r="X46" s="188"/>
      <c r="Y46" s="188"/>
      <c r="Z46" s="186"/>
      <c r="AA46" s="188"/>
      <c r="AB46" s="188"/>
      <c r="AC46" s="186"/>
      <c r="AD46" s="188"/>
      <c r="AE46" s="188"/>
      <c r="AF46" s="188"/>
      <c r="AG46" s="169"/>
      <c r="AH46" s="170"/>
      <c r="AI46" s="160"/>
      <c r="AJ46" s="160"/>
      <c r="AK46" s="160"/>
      <c r="AL46" s="160"/>
      <c r="AM46" s="160"/>
      <c r="AN46" s="160"/>
      <c r="AO46" s="160"/>
      <c r="AP46" s="160"/>
      <c r="AQ46" s="160"/>
      <c r="AR46" s="160"/>
      <c r="AS46" s="160"/>
      <c r="AT46" s="160"/>
      <c r="AU46" s="160"/>
      <c r="AV46" s="160"/>
      <c r="AW46" s="160"/>
    </row>
    <row r="47" spans="1:49" ht="20.25" customHeight="1" x14ac:dyDescent="0.2">
      <c r="A47" s="245"/>
      <c r="B47" s="246"/>
      <c r="C47" s="246"/>
      <c r="D47" s="251"/>
      <c r="E47" s="103"/>
      <c r="F47" s="104"/>
      <c r="G47" s="306">
        <v>1</v>
      </c>
      <c r="H47" s="307">
        <v>1</v>
      </c>
      <c r="I47" s="308">
        <v>1</v>
      </c>
      <c r="J47" s="307">
        <v>1</v>
      </c>
      <c r="K47" s="320">
        <v>1</v>
      </c>
      <c r="L47" s="320">
        <v>1</v>
      </c>
      <c r="M47" s="321">
        <v>1</v>
      </c>
      <c r="N47" s="322">
        <v>1</v>
      </c>
      <c r="O47" s="364">
        <v>1</v>
      </c>
      <c r="P47" s="365"/>
      <c r="Q47" s="190"/>
      <c r="R47" s="187"/>
      <c r="S47" s="188"/>
      <c r="T47" s="186"/>
      <c r="U47" s="188"/>
      <c r="V47" s="188"/>
      <c r="W47" s="186"/>
      <c r="X47" s="188"/>
      <c r="Y47" s="188"/>
      <c r="Z47" s="186"/>
      <c r="AA47" s="188"/>
      <c r="AB47" s="188"/>
      <c r="AC47" s="186"/>
      <c r="AD47" s="188"/>
      <c r="AE47" s="188"/>
      <c r="AF47" s="188"/>
      <c r="AG47" s="169"/>
      <c r="AH47" s="170"/>
      <c r="AI47" s="160"/>
      <c r="AJ47" s="160"/>
      <c r="AK47" s="160"/>
      <c r="AL47" s="160"/>
      <c r="AM47" s="160"/>
      <c r="AN47" s="160"/>
      <c r="AO47" s="160"/>
      <c r="AP47" s="160"/>
      <c r="AQ47" s="160"/>
      <c r="AR47" s="160"/>
      <c r="AS47" s="160"/>
      <c r="AT47" s="160"/>
      <c r="AU47" s="160"/>
      <c r="AV47" s="160"/>
      <c r="AW47" s="160"/>
    </row>
    <row r="48" spans="1:49" ht="18.95" customHeight="1" x14ac:dyDescent="0.2">
      <c r="A48" s="218">
        <v>7</v>
      </c>
      <c r="B48" s="219">
        <v>1</v>
      </c>
      <c r="C48" s="207"/>
      <c r="D48" s="256"/>
      <c r="E48" s="277" t="str">
        <f>+IF(B49=2,L11,IF(B49=3,L12,IF(B49=4,L13,IF(B49=1,""))))</f>
        <v/>
      </c>
      <c r="F48" s="106" t="str">
        <f>AG48</f>
        <v/>
      </c>
      <c r="G48" s="297">
        <f>IF(G47=86,,IF($B48=1,,HLOOKUP($B48,$Z$73:$AP$156,G47+1)))</f>
        <v>0</v>
      </c>
      <c r="H48" s="298"/>
      <c r="I48" s="310">
        <f>IF(I47=86,,IF($B48=1,,HLOOKUP($B48,$Z$73:$AP$156,I47+1)))</f>
        <v>0</v>
      </c>
      <c r="J48" s="311"/>
      <c r="K48" s="310">
        <f>IF(K47=86,,IF($B48=1,,HLOOKUP($B48,$Z$73:$AP$156,K47+1)))</f>
        <v>0</v>
      </c>
      <c r="L48" s="311"/>
      <c r="M48" s="310">
        <f>IF(M47=86,,IF($B48=1,,HLOOKUP($B48,$Z$73:$AP$156,M47+1)))</f>
        <v>0</v>
      </c>
      <c r="N48" s="311"/>
      <c r="O48" s="310">
        <f>IF(O47=86,,IF($B48=1,,HLOOKUP($B48,$Z$73:$AP$156,O47+1)))</f>
        <v>0</v>
      </c>
      <c r="P48" s="311"/>
      <c r="Q48" s="186">
        <f>G48</f>
        <v>0</v>
      </c>
      <c r="R48" s="187">
        <f>Q48*(D48/$G$14)</f>
        <v>0</v>
      </c>
      <c r="S48" s="188">
        <f>($D48/$G$14)-$R48</f>
        <v>0</v>
      </c>
      <c r="T48" s="186">
        <f>I48</f>
        <v>0</v>
      </c>
      <c r="U48" s="188">
        <f>T48*S48</f>
        <v>0</v>
      </c>
      <c r="V48" s="188">
        <f>S48-U48</f>
        <v>0</v>
      </c>
      <c r="W48" s="186">
        <f>K48</f>
        <v>0</v>
      </c>
      <c r="X48" s="188">
        <f>W48*V48</f>
        <v>0</v>
      </c>
      <c r="Y48" s="188">
        <f>V48-X48</f>
        <v>0</v>
      </c>
      <c r="Z48" s="186">
        <f>M48</f>
        <v>0</v>
      </c>
      <c r="AA48" s="188">
        <f>Z48*Y48</f>
        <v>0</v>
      </c>
      <c r="AB48" s="188">
        <f>Y48-AA48</f>
        <v>0</v>
      </c>
      <c r="AC48" s="186">
        <f>O48</f>
        <v>0</v>
      </c>
      <c r="AD48" s="188">
        <f>AC48*AB48</f>
        <v>0</v>
      </c>
      <c r="AE48" s="188">
        <f>AB48-AD48</f>
        <v>0</v>
      </c>
      <c r="AF48" s="188">
        <f>R48+U48+X48+AA48+AD48</f>
        <v>0</v>
      </c>
      <c r="AG48" s="169" t="str">
        <f>IF($AF48=0,"",($AF48/($D48/$G$14)*100))</f>
        <v/>
      </c>
      <c r="AH48" s="170" t="str">
        <f>IF($AF48=0,"",AF48*E48*1000)</f>
        <v/>
      </c>
      <c r="AI48" s="160"/>
      <c r="AJ48" s="160"/>
      <c r="AK48" s="160"/>
      <c r="AL48" s="160"/>
      <c r="AM48" s="160"/>
      <c r="AN48" s="160"/>
      <c r="AO48" s="160"/>
      <c r="AP48" s="160"/>
      <c r="AQ48" s="160"/>
      <c r="AR48" s="160"/>
      <c r="AS48" s="160"/>
      <c r="AT48" s="160"/>
      <c r="AU48" s="160"/>
      <c r="AV48" s="160"/>
      <c r="AW48" s="160"/>
    </row>
    <row r="49" spans="1:49" ht="7.5" customHeight="1" x14ac:dyDescent="0.2">
      <c r="A49" s="248"/>
      <c r="B49" s="249">
        <v>1</v>
      </c>
      <c r="C49" s="249"/>
      <c r="D49" s="250"/>
      <c r="E49" s="101"/>
      <c r="F49" s="102"/>
      <c r="G49" s="119"/>
      <c r="H49" s="120"/>
      <c r="I49" s="127"/>
      <c r="J49" s="120"/>
      <c r="K49" s="128"/>
      <c r="L49" s="128"/>
      <c r="M49" s="133"/>
      <c r="N49" s="134"/>
      <c r="O49" s="366"/>
      <c r="P49" s="367"/>
      <c r="Q49" s="190"/>
      <c r="R49" s="187"/>
      <c r="S49" s="188"/>
      <c r="T49" s="186"/>
      <c r="U49" s="188"/>
      <c r="V49" s="188"/>
      <c r="W49" s="186"/>
      <c r="X49" s="188"/>
      <c r="Y49" s="188"/>
      <c r="Z49" s="186"/>
      <c r="AA49" s="188"/>
      <c r="AB49" s="188"/>
      <c r="AC49" s="186"/>
      <c r="AD49" s="188"/>
      <c r="AE49" s="188"/>
      <c r="AF49" s="188"/>
      <c r="AG49" s="169"/>
      <c r="AH49" s="170"/>
      <c r="AI49" s="160"/>
      <c r="AJ49" s="160"/>
      <c r="AK49" s="160"/>
      <c r="AL49" s="160"/>
      <c r="AM49" s="160"/>
      <c r="AN49" s="160"/>
      <c r="AO49" s="160"/>
      <c r="AP49" s="160"/>
      <c r="AQ49" s="160"/>
      <c r="AR49" s="160"/>
      <c r="AS49" s="160"/>
      <c r="AT49" s="160"/>
      <c r="AU49" s="160"/>
      <c r="AV49" s="160"/>
      <c r="AW49" s="160"/>
    </row>
    <row r="50" spans="1:49" ht="21" customHeight="1" x14ac:dyDescent="0.2">
      <c r="A50" s="218"/>
      <c r="B50" s="219"/>
      <c r="C50" s="219"/>
      <c r="D50" s="252"/>
      <c r="E50" s="105"/>
      <c r="F50" s="106"/>
      <c r="G50" s="315">
        <v>1</v>
      </c>
      <c r="H50" s="316">
        <v>1</v>
      </c>
      <c r="I50" s="309">
        <v>1</v>
      </c>
      <c r="J50" s="316">
        <v>1</v>
      </c>
      <c r="K50" s="309">
        <v>1</v>
      </c>
      <c r="L50" s="309">
        <v>1</v>
      </c>
      <c r="M50" s="315">
        <v>1</v>
      </c>
      <c r="N50" s="316">
        <v>1</v>
      </c>
      <c r="O50" s="371">
        <v>1</v>
      </c>
      <c r="P50" s="372"/>
      <c r="Q50" s="190"/>
      <c r="R50" s="187"/>
      <c r="S50" s="188"/>
      <c r="T50" s="186"/>
      <c r="U50" s="188"/>
      <c r="V50" s="188"/>
      <c r="W50" s="186"/>
      <c r="X50" s="188"/>
      <c r="Y50" s="188"/>
      <c r="Z50" s="186"/>
      <c r="AA50" s="188"/>
      <c r="AB50" s="188"/>
      <c r="AC50" s="186"/>
      <c r="AD50" s="188"/>
      <c r="AE50" s="188"/>
      <c r="AF50" s="188"/>
      <c r="AG50" s="169"/>
      <c r="AH50" s="170"/>
      <c r="AI50" s="160"/>
      <c r="AJ50" s="160"/>
      <c r="AK50" s="160"/>
      <c r="AL50" s="160"/>
      <c r="AM50" s="160"/>
      <c r="AN50" s="160"/>
      <c r="AO50" s="160"/>
      <c r="AP50" s="160"/>
      <c r="AQ50" s="160"/>
      <c r="AR50" s="160"/>
      <c r="AS50" s="160"/>
      <c r="AT50" s="160"/>
      <c r="AU50" s="160"/>
      <c r="AV50" s="160"/>
      <c r="AW50" s="160"/>
    </row>
    <row r="51" spans="1:49" ht="19.5" customHeight="1" x14ac:dyDescent="0.2">
      <c r="A51" s="218">
        <v>8</v>
      </c>
      <c r="B51" s="219">
        <v>1</v>
      </c>
      <c r="C51" s="207"/>
      <c r="D51" s="256"/>
      <c r="E51" s="277" t="str">
        <f>+IF(B52=2,L11,IF(B52=3,L12,IF(B52=4,L13,IF(B52=1,""))))</f>
        <v/>
      </c>
      <c r="F51" s="106" t="str">
        <f>AG51</f>
        <v/>
      </c>
      <c r="G51" s="297">
        <f>IF(G50=86,,IF($B51=1,,HLOOKUP($B51,$Z$73:$AP$156,G50+1)))</f>
        <v>0</v>
      </c>
      <c r="H51" s="298"/>
      <c r="I51" s="310">
        <f>IF(I50=86,,IF($B51=1,,HLOOKUP($B51,$Z$73:$AP$156,I50+1)))</f>
        <v>0</v>
      </c>
      <c r="J51" s="311"/>
      <c r="K51" s="310">
        <f>IF(K50=86,,IF($B51=1,,HLOOKUP($B51,$Z$73:$AP$156,K50+1)))</f>
        <v>0</v>
      </c>
      <c r="L51" s="311"/>
      <c r="M51" s="310">
        <f>IF(M50=46,,IF($B51=1,,HLOOKUP($B51,$Z$73:$AP$156,M50+1)))</f>
        <v>0</v>
      </c>
      <c r="N51" s="311"/>
      <c r="O51" s="310">
        <f>IF(O50=46,,IF($B51=1,,HLOOKUP($B51,$Z$73:$AP$156,O50+1)))</f>
        <v>0</v>
      </c>
      <c r="P51" s="311"/>
      <c r="Q51" s="186">
        <f>G51</f>
        <v>0</v>
      </c>
      <c r="R51" s="187">
        <f>Q51*(D51/$G$14)</f>
        <v>0</v>
      </c>
      <c r="S51" s="188">
        <f>($D51/$G$14)-$R51</f>
        <v>0</v>
      </c>
      <c r="T51" s="186">
        <f>I51</f>
        <v>0</v>
      </c>
      <c r="U51" s="188">
        <f>T51*S51</f>
        <v>0</v>
      </c>
      <c r="V51" s="188">
        <f>S51-U51</f>
        <v>0</v>
      </c>
      <c r="W51" s="186">
        <f>K51</f>
        <v>0</v>
      </c>
      <c r="X51" s="188">
        <f>W51*V51</f>
        <v>0</v>
      </c>
      <c r="Y51" s="188">
        <f>V51-X51</f>
        <v>0</v>
      </c>
      <c r="Z51" s="186">
        <f>M51</f>
        <v>0</v>
      </c>
      <c r="AA51" s="188">
        <f>Z51*Y51</f>
        <v>0</v>
      </c>
      <c r="AB51" s="188">
        <f>Y51-AA51</f>
        <v>0</v>
      </c>
      <c r="AC51" s="186">
        <f>O51</f>
        <v>0</v>
      </c>
      <c r="AD51" s="188">
        <f>AC51*AB51</f>
        <v>0</v>
      </c>
      <c r="AE51" s="188">
        <f>AB51-AD51</f>
        <v>0</v>
      </c>
      <c r="AF51" s="188">
        <f>R51+U51+X51+AA51+AD51</f>
        <v>0</v>
      </c>
      <c r="AG51" s="169" t="str">
        <f>IF($AF51=0,"",($AF51/($D51/$G$14)*100))</f>
        <v/>
      </c>
      <c r="AH51" s="170" t="str">
        <f>IF($AF51=0,"",AF51*E51*1000)</f>
        <v/>
      </c>
      <c r="AI51" s="160"/>
      <c r="AJ51" s="160"/>
      <c r="AK51" s="160"/>
      <c r="AL51" s="160"/>
      <c r="AM51" s="160"/>
      <c r="AN51" s="160"/>
      <c r="AO51" s="160"/>
      <c r="AP51" s="160"/>
      <c r="AQ51" s="160"/>
      <c r="AR51" s="160"/>
      <c r="AS51" s="160"/>
      <c r="AT51" s="160"/>
      <c r="AU51" s="160"/>
      <c r="AV51" s="160"/>
      <c r="AW51" s="160"/>
    </row>
    <row r="52" spans="1:49" ht="7.5" customHeight="1" x14ac:dyDescent="0.2">
      <c r="A52" s="218"/>
      <c r="B52" s="219">
        <v>1</v>
      </c>
      <c r="C52" s="219"/>
      <c r="D52" s="252"/>
      <c r="E52" s="105"/>
      <c r="F52" s="106"/>
      <c r="G52" s="131"/>
      <c r="H52" s="132"/>
      <c r="I52" s="135"/>
      <c r="J52" s="132"/>
      <c r="K52" s="135"/>
      <c r="L52" s="135"/>
      <c r="M52" s="131"/>
      <c r="N52" s="132"/>
      <c r="O52" s="369"/>
      <c r="P52" s="370"/>
      <c r="Q52" s="190"/>
      <c r="R52" s="187"/>
      <c r="S52" s="188"/>
      <c r="T52" s="186"/>
      <c r="U52" s="188"/>
      <c r="V52" s="188"/>
      <c r="W52" s="186"/>
      <c r="X52" s="188"/>
      <c r="Y52" s="188"/>
      <c r="Z52" s="186"/>
      <c r="AA52" s="188"/>
      <c r="AB52" s="188"/>
      <c r="AC52" s="186"/>
      <c r="AD52" s="188"/>
      <c r="AE52" s="188"/>
      <c r="AF52" s="188"/>
      <c r="AG52" s="169"/>
      <c r="AH52" s="170"/>
      <c r="AI52" s="160"/>
      <c r="AJ52" s="160"/>
      <c r="AK52" s="160"/>
      <c r="AL52" s="160"/>
      <c r="AM52" s="160"/>
      <c r="AN52" s="160"/>
      <c r="AO52" s="160"/>
      <c r="AP52" s="160"/>
      <c r="AQ52" s="160"/>
      <c r="AR52" s="160"/>
      <c r="AS52" s="160"/>
      <c r="AT52" s="160"/>
      <c r="AU52" s="160"/>
      <c r="AV52" s="160"/>
      <c r="AW52" s="160"/>
    </row>
    <row r="53" spans="1:49" ht="21" customHeight="1" x14ac:dyDescent="0.2">
      <c r="A53" s="245"/>
      <c r="B53" s="246"/>
      <c r="C53" s="246"/>
      <c r="D53" s="251"/>
      <c r="E53" s="99"/>
      <c r="F53" s="104"/>
      <c r="G53" s="306">
        <v>1</v>
      </c>
      <c r="H53" s="307">
        <v>1</v>
      </c>
      <c r="I53" s="308">
        <v>1</v>
      </c>
      <c r="J53" s="307">
        <v>1</v>
      </c>
      <c r="K53" s="308">
        <v>1</v>
      </c>
      <c r="L53" s="308">
        <v>1</v>
      </c>
      <c r="M53" s="306">
        <v>1</v>
      </c>
      <c r="N53" s="307">
        <v>1</v>
      </c>
      <c r="O53" s="364">
        <v>1</v>
      </c>
      <c r="P53" s="365"/>
      <c r="Q53" s="190"/>
      <c r="R53" s="187"/>
      <c r="S53" s="188"/>
      <c r="T53" s="186"/>
      <c r="U53" s="188"/>
      <c r="V53" s="188"/>
      <c r="W53" s="186"/>
      <c r="X53" s="188"/>
      <c r="Y53" s="188"/>
      <c r="Z53" s="186"/>
      <c r="AA53" s="188"/>
      <c r="AB53" s="188"/>
      <c r="AC53" s="186"/>
      <c r="AD53" s="188"/>
      <c r="AE53" s="188"/>
      <c r="AF53" s="188"/>
      <c r="AG53" s="169"/>
      <c r="AH53" s="170"/>
      <c r="AI53" s="160"/>
      <c r="AJ53" s="160"/>
      <c r="AK53" s="160"/>
      <c r="AL53" s="160"/>
      <c r="AM53" s="160"/>
      <c r="AN53" s="160"/>
      <c r="AO53" s="160"/>
      <c r="AP53" s="160"/>
      <c r="AQ53" s="160"/>
      <c r="AR53" s="160"/>
      <c r="AS53" s="160"/>
      <c r="AT53" s="160"/>
      <c r="AU53" s="160"/>
      <c r="AV53" s="160"/>
      <c r="AW53" s="160"/>
    </row>
    <row r="54" spans="1:49" ht="19.5" customHeight="1" x14ac:dyDescent="0.2">
      <c r="A54" s="218">
        <v>9</v>
      </c>
      <c r="B54" s="219">
        <v>1</v>
      </c>
      <c r="C54" s="207"/>
      <c r="D54" s="256"/>
      <c r="E54" s="277" t="str">
        <f>+IF(B55=2,L11,IF(B55=3,L12,IF(B55=4,L13,IF(B55=1,""))))</f>
        <v/>
      </c>
      <c r="F54" s="106" t="str">
        <f>AG54</f>
        <v/>
      </c>
      <c r="G54" s="297">
        <f>IF(G53=86,,IF($B54=1,,HLOOKUP($B54,$Z$73:$AP$156,G53+1)))</f>
        <v>0</v>
      </c>
      <c r="H54" s="298"/>
      <c r="I54" s="310">
        <f>IF(I53=86,,IF($B54=1,,HLOOKUP($B54,$Z$73:$AP$156,I53+1)))</f>
        <v>0</v>
      </c>
      <c r="J54" s="311"/>
      <c r="K54" s="310">
        <f>IF(K53=86,,IF($B54=1,,HLOOKUP($B54,$Z$73:$AP$156,K53+1)))</f>
        <v>0</v>
      </c>
      <c r="L54" s="311"/>
      <c r="M54" s="310">
        <f>IF(M53=46,,IF($B54=1,,HLOOKUP($B54,$Z$73:$AP$156,M53+1)))</f>
        <v>0</v>
      </c>
      <c r="N54" s="311"/>
      <c r="O54" s="310">
        <f>IF(O53=46,,IF($B54=1,,HLOOKUP($B54,$Z$73:$AP$156,O53+1)))</f>
        <v>0</v>
      </c>
      <c r="P54" s="311"/>
      <c r="Q54" s="186">
        <f>G54</f>
        <v>0</v>
      </c>
      <c r="R54" s="187">
        <f>Q54*(D54/$G$14)</f>
        <v>0</v>
      </c>
      <c r="S54" s="188">
        <f>($D54/$G$14)-$R54</f>
        <v>0</v>
      </c>
      <c r="T54" s="186">
        <f>I54</f>
        <v>0</v>
      </c>
      <c r="U54" s="188">
        <f>T54*S54</f>
        <v>0</v>
      </c>
      <c r="V54" s="188">
        <f>S54-U54</f>
        <v>0</v>
      </c>
      <c r="W54" s="186">
        <f>K54</f>
        <v>0</v>
      </c>
      <c r="X54" s="188">
        <f>W54*V54</f>
        <v>0</v>
      </c>
      <c r="Y54" s="188">
        <f>V54-X54</f>
        <v>0</v>
      </c>
      <c r="Z54" s="186">
        <f>M54</f>
        <v>0</v>
      </c>
      <c r="AA54" s="188">
        <f>Z54*Y54</f>
        <v>0</v>
      </c>
      <c r="AB54" s="188">
        <f>Y54-AA54</f>
        <v>0</v>
      </c>
      <c r="AC54" s="186">
        <f>O54</f>
        <v>0</v>
      </c>
      <c r="AD54" s="188">
        <f>AC54*AB54</f>
        <v>0</v>
      </c>
      <c r="AE54" s="188">
        <f>AB54-AD54</f>
        <v>0</v>
      </c>
      <c r="AF54" s="188">
        <f>R54+U54+X54+AA54+AD54</f>
        <v>0</v>
      </c>
      <c r="AG54" s="169" t="str">
        <f>IF($AF54=0,"",($AF54/($D54/$G$14)*100))</f>
        <v/>
      </c>
      <c r="AH54" s="170" t="str">
        <f>IF($AF54=0,"",AF54*E54*1000)</f>
        <v/>
      </c>
      <c r="AI54" s="160"/>
      <c r="AJ54" s="160"/>
      <c r="AK54" s="160"/>
      <c r="AL54" s="160"/>
      <c r="AM54" s="160"/>
      <c r="AN54" s="160"/>
      <c r="AO54" s="160"/>
      <c r="AP54" s="160"/>
      <c r="AQ54" s="160"/>
      <c r="AR54" s="160"/>
      <c r="AS54" s="160"/>
      <c r="AT54" s="160"/>
      <c r="AU54" s="160"/>
      <c r="AV54" s="160"/>
      <c r="AW54" s="160"/>
    </row>
    <row r="55" spans="1:49" ht="7.5" customHeight="1" x14ac:dyDescent="0.2">
      <c r="A55" s="248"/>
      <c r="B55" s="249">
        <v>1</v>
      </c>
      <c r="C55" s="249"/>
      <c r="D55" s="250"/>
      <c r="E55" s="101"/>
      <c r="F55" s="102"/>
      <c r="G55" s="119"/>
      <c r="H55" s="120"/>
      <c r="I55" s="127"/>
      <c r="J55" s="120"/>
      <c r="K55" s="127"/>
      <c r="L55" s="127"/>
      <c r="M55" s="119"/>
      <c r="N55" s="120"/>
      <c r="O55" s="366"/>
      <c r="P55" s="367"/>
      <c r="Q55" s="190"/>
      <c r="R55" s="187"/>
      <c r="S55" s="188"/>
      <c r="T55" s="186"/>
      <c r="U55" s="188"/>
      <c r="V55" s="188"/>
      <c r="W55" s="186"/>
      <c r="X55" s="188"/>
      <c r="Y55" s="188"/>
      <c r="Z55" s="186"/>
      <c r="AA55" s="188"/>
      <c r="AB55" s="188"/>
      <c r="AC55" s="186"/>
      <c r="AD55" s="188"/>
      <c r="AE55" s="188"/>
      <c r="AF55" s="188"/>
      <c r="AG55" s="169"/>
      <c r="AH55" s="170"/>
      <c r="AI55" s="160"/>
      <c r="AJ55" s="160"/>
      <c r="AK55" s="160"/>
      <c r="AL55" s="160"/>
      <c r="AM55" s="160"/>
      <c r="AN55" s="160"/>
      <c r="AO55" s="160"/>
      <c r="AP55" s="160"/>
      <c r="AQ55" s="160"/>
      <c r="AR55" s="160"/>
      <c r="AS55" s="160"/>
      <c r="AT55" s="160"/>
      <c r="AU55" s="160"/>
      <c r="AV55" s="160"/>
      <c r="AW55" s="160"/>
    </row>
    <row r="56" spans="1:49" ht="21" customHeight="1" x14ac:dyDescent="0.2">
      <c r="A56" s="245"/>
      <c r="B56" s="246"/>
      <c r="C56" s="246"/>
      <c r="D56" s="251"/>
      <c r="E56" s="99"/>
      <c r="F56" s="104"/>
      <c r="G56" s="309">
        <v>1</v>
      </c>
      <c r="H56" s="309">
        <v>1</v>
      </c>
      <c r="I56" s="306">
        <v>1</v>
      </c>
      <c r="J56" s="307">
        <v>1</v>
      </c>
      <c r="K56" s="309">
        <v>1</v>
      </c>
      <c r="L56" s="309">
        <v>1</v>
      </c>
      <c r="M56" s="306">
        <v>1</v>
      </c>
      <c r="N56" s="307">
        <v>1</v>
      </c>
      <c r="O56" s="364">
        <v>1</v>
      </c>
      <c r="P56" s="365"/>
      <c r="Q56" s="190"/>
      <c r="R56" s="187"/>
      <c r="S56" s="188"/>
      <c r="T56" s="186"/>
      <c r="U56" s="188"/>
      <c r="V56" s="188"/>
      <c r="W56" s="186"/>
      <c r="X56" s="188"/>
      <c r="Y56" s="188"/>
      <c r="Z56" s="186"/>
      <c r="AA56" s="188"/>
      <c r="AB56" s="188"/>
      <c r="AC56" s="186"/>
      <c r="AD56" s="188"/>
      <c r="AE56" s="188"/>
      <c r="AF56" s="188"/>
      <c r="AG56" s="169"/>
      <c r="AH56" s="170"/>
      <c r="AI56" s="160"/>
      <c r="AJ56" s="160"/>
      <c r="AK56" s="160"/>
      <c r="AL56" s="160"/>
      <c r="AM56" s="160"/>
      <c r="AN56" s="160"/>
      <c r="AO56" s="160"/>
      <c r="AP56" s="160"/>
      <c r="AQ56" s="160"/>
      <c r="AR56" s="160"/>
      <c r="AS56" s="160"/>
      <c r="AT56" s="160"/>
      <c r="AU56" s="160"/>
      <c r="AV56" s="160"/>
      <c r="AW56" s="160"/>
    </row>
    <row r="57" spans="1:49" ht="19.5" customHeight="1" x14ac:dyDescent="0.2">
      <c r="A57" s="218">
        <v>10</v>
      </c>
      <c r="B57" s="219">
        <v>1</v>
      </c>
      <c r="C57" s="207"/>
      <c r="D57" s="254"/>
      <c r="E57" s="99" t="str">
        <f>+IF(B58=2,L11,IF(B58=3,L12,IF(B58=4,L13,IF(B58=1,""))))</f>
        <v/>
      </c>
      <c r="F57" s="106" t="str">
        <f>AG57</f>
        <v/>
      </c>
      <c r="G57" s="297">
        <f>IF(G56=86,,IF($B57=1,,HLOOKUP($B57,$Z$73:$AP$156,G56+1)))</f>
        <v>0</v>
      </c>
      <c r="H57" s="298"/>
      <c r="I57" s="299">
        <f>IF(I56=86,,IF($B57=1,,HLOOKUP($B57,$Z$73:$AP$156,I56+1)))</f>
        <v>0</v>
      </c>
      <c r="J57" s="299"/>
      <c r="K57" s="299">
        <f>IF(K56=86,,IF($B57=1,,HLOOKUP($B57,$Z$73:$AP$156,K56+1)))</f>
        <v>0</v>
      </c>
      <c r="L57" s="299"/>
      <c r="M57" s="299">
        <f>IF(M56=46,,IF($B57=1,,HLOOKUP($B57,$Z$73:$AP$156,M56+1)))</f>
        <v>0</v>
      </c>
      <c r="N57" s="299"/>
      <c r="O57" s="299">
        <f>IF(O56=46,,IF($B57=1,,HLOOKUP($B57,$Z$73:$AP$156,O56+1)))</f>
        <v>0</v>
      </c>
      <c r="P57" s="299"/>
      <c r="Q57" s="186">
        <f>G57</f>
        <v>0</v>
      </c>
      <c r="R57" s="187">
        <f>Q57*(D57/$G$14)</f>
        <v>0</v>
      </c>
      <c r="S57" s="188">
        <f>($D57/$G$14)-$R57</f>
        <v>0</v>
      </c>
      <c r="T57" s="186">
        <f>I57</f>
        <v>0</v>
      </c>
      <c r="U57" s="188">
        <f>T57*S57</f>
        <v>0</v>
      </c>
      <c r="V57" s="188">
        <f>S57-U57</f>
        <v>0</v>
      </c>
      <c r="W57" s="186">
        <f>K57</f>
        <v>0</v>
      </c>
      <c r="X57" s="188">
        <f>W57*V57</f>
        <v>0</v>
      </c>
      <c r="Y57" s="188">
        <f>V57-X57</f>
        <v>0</v>
      </c>
      <c r="Z57" s="186">
        <f>M57</f>
        <v>0</v>
      </c>
      <c r="AA57" s="188">
        <f>Z57*Y57</f>
        <v>0</v>
      </c>
      <c r="AB57" s="188">
        <f>Y57-AA57</f>
        <v>0</v>
      </c>
      <c r="AC57" s="186">
        <f>O57</f>
        <v>0</v>
      </c>
      <c r="AD57" s="188">
        <f>AC57*AB57</f>
        <v>0</v>
      </c>
      <c r="AE57" s="188">
        <f>AB57-AD57</f>
        <v>0</v>
      </c>
      <c r="AF57" s="188">
        <f>R57+U57+X57+AA57+AD57</f>
        <v>0</v>
      </c>
      <c r="AG57" s="169" t="str">
        <f>IF($AF57=0,"",($AF57/($D57/$G$14)*100))</f>
        <v/>
      </c>
      <c r="AH57" s="170" t="str">
        <f>IF($AF57=0,"",AF57*E57*1000)</f>
        <v/>
      </c>
      <c r="AI57" s="160"/>
      <c r="AJ57" s="160"/>
      <c r="AK57" s="160"/>
      <c r="AL57" s="160"/>
      <c r="AM57" s="160"/>
      <c r="AN57" s="160"/>
      <c r="AO57" s="160"/>
      <c r="AP57" s="160"/>
      <c r="AQ57" s="160"/>
      <c r="AR57" s="160"/>
      <c r="AS57" s="160"/>
      <c r="AT57" s="160"/>
      <c r="AU57" s="160"/>
      <c r="AV57" s="160"/>
      <c r="AW57" s="160"/>
    </row>
    <row r="58" spans="1:49" ht="4.5" customHeight="1" x14ac:dyDescent="0.2">
      <c r="A58" s="248"/>
      <c r="B58" s="249">
        <v>1</v>
      </c>
      <c r="C58" s="249"/>
      <c r="D58" s="250"/>
      <c r="E58" s="257"/>
      <c r="F58" s="257"/>
      <c r="G58" s="258"/>
      <c r="H58" s="258"/>
      <c r="I58" s="259"/>
      <c r="J58" s="260"/>
      <c r="K58" s="258"/>
      <c r="L58" s="258"/>
      <c r="M58" s="259"/>
      <c r="N58" s="260"/>
      <c r="O58" s="259"/>
      <c r="P58" s="260"/>
      <c r="Q58" s="190"/>
      <c r="R58" s="187"/>
      <c r="S58" s="188"/>
      <c r="T58" s="190"/>
      <c r="U58" s="188"/>
      <c r="V58" s="188"/>
      <c r="W58" s="190"/>
      <c r="X58" s="188"/>
      <c r="Y58" s="188"/>
      <c r="Z58" s="190"/>
      <c r="AA58" s="188"/>
      <c r="AB58" s="188"/>
      <c r="AC58" s="190"/>
      <c r="AD58" s="188"/>
      <c r="AE58" s="188"/>
      <c r="AF58" s="188"/>
      <c r="AG58" s="169"/>
      <c r="AH58" s="170"/>
      <c r="AI58" s="160"/>
      <c r="AJ58" s="160"/>
      <c r="AK58" s="160"/>
      <c r="AL58" s="160"/>
      <c r="AM58" s="160"/>
      <c r="AN58" s="160"/>
      <c r="AO58" s="160"/>
      <c r="AP58" s="160"/>
      <c r="AQ58" s="160"/>
      <c r="AR58" s="160"/>
      <c r="AS58" s="160"/>
      <c r="AT58" s="160"/>
      <c r="AU58" s="160"/>
      <c r="AV58" s="160"/>
      <c r="AW58" s="160"/>
    </row>
    <row r="59" spans="1:49" ht="22.5" customHeight="1" x14ac:dyDescent="0.2">
      <c r="A59" s="223"/>
      <c r="B59" s="141" t="s">
        <v>309</v>
      </c>
      <c r="C59" s="141"/>
      <c r="D59" s="261"/>
      <c r="E59" s="262"/>
      <c r="F59" s="141" t="s">
        <v>308</v>
      </c>
      <c r="G59" s="263"/>
      <c r="H59" s="263"/>
      <c r="I59" s="263"/>
      <c r="J59" s="141" t="s">
        <v>336</v>
      </c>
      <c r="K59" s="263"/>
      <c r="L59" s="203"/>
      <c r="M59" s="203"/>
      <c r="N59" s="203"/>
      <c r="O59" s="143"/>
      <c r="P59" s="144"/>
      <c r="Q59" s="190"/>
      <c r="R59" s="187"/>
      <c r="S59" s="188"/>
      <c r="T59" s="190"/>
      <c r="U59" s="188"/>
      <c r="V59" s="188"/>
      <c r="W59" s="190"/>
      <c r="X59" s="188"/>
      <c r="Y59" s="188"/>
      <c r="Z59" s="190"/>
      <c r="AA59" s="188"/>
      <c r="AB59" s="188"/>
      <c r="AC59" s="190"/>
      <c r="AD59" s="188"/>
      <c r="AE59" s="188"/>
      <c r="AF59" s="188"/>
      <c r="AG59" s="169"/>
      <c r="AH59" s="170"/>
      <c r="AI59" s="160"/>
      <c r="AJ59" s="160"/>
      <c r="AK59" s="160"/>
      <c r="AL59" s="160"/>
      <c r="AM59" s="160"/>
      <c r="AN59" s="160"/>
      <c r="AO59" s="160"/>
      <c r="AP59" s="160"/>
      <c r="AQ59" s="160"/>
      <c r="AR59" s="160"/>
      <c r="AS59" s="160"/>
      <c r="AT59" s="160"/>
      <c r="AU59" s="160"/>
      <c r="AV59" s="160"/>
      <c r="AW59" s="160"/>
    </row>
    <row r="60" spans="1:49" ht="26.25" customHeight="1" x14ac:dyDescent="0.2">
      <c r="A60" s="223"/>
      <c r="B60" s="109"/>
      <c r="C60" s="109"/>
      <c r="D60" s="264"/>
      <c r="E60" s="265"/>
      <c r="F60" s="109"/>
      <c r="G60" s="110"/>
      <c r="H60" s="142"/>
      <c r="I60" s="142"/>
      <c r="J60" s="266"/>
      <c r="K60" s="110"/>
      <c r="L60" s="203"/>
      <c r="M60" s="203"/>
      <c r="N60" s="203"/>
      <c r="O60" s="143"/>
      <c r="P60" s="144"/>
      <c r="Q60" s="190"/>
      <c r="R60" s="187"/>
      <c r="S60" s="188"/>
      <c r="T60" s="190"/>
      <c r="U60" s="188"/>
      <c r="V60" s="188"/>
      <c r="W60" s="190"/>
      <c r="X60" s="188"/>
      <c r="Y60" s="188"/>
      <c r="Z60" s="190"/>
      <c r="AA60" s="188"/>
      <c r="AB60" s="188"/>
      <c r="AC60" s="190"/>
      <c r="AD60" s="188"/>
      <c r="AE60" s="188"/>
      <c r="AF60" s="188"/>
      <c r="AG60" s="169"/>
      <c r="AH60" s="170"/>
      <c r="AI60" s="160"/>
      <c r="AJ60" s="160"/>
      <c r="AK60" s="160"/>
      <c r="AL60" s="160"/>
      <c r="AM60" s="160"/>
      <c r="AN60" s="160"/>
      <c r="AO60" s="160"/>
      <c r="AP60" s="160"/>
      <c r="AQ60" s="160"/>
      <c r="AR60" s="160"/>
      <c r="AS60" s="160"/>
      <c r="AT60" s="160"/>
      <c r="AU60" s="160"/>
      <c r="AV60" s="160"/>
      <c r="AW60" s="160"/>
    </row>
    <row r="61" spans="1:49" ht="12" customHeight="1" x14ac:dyDescent="0.2">
      <c r="A61" s="248"/>
      <c r="B61" s="249"/>
      <c r="C61" s="249"/>
      <c r="D61" s="249"/>
      <c r="E61" s="249"/>
      <c r="F61" s="249"/>
      <c r="G61" s="267"/>
      <c r="H61" s="267"/>
      <c r="I61" s="267"/>
      <c r="J61" s="267"/>
      <c r="K61" s="267"/>
      <c r="L61" s="267"/>
      <c r="M61" s="267"/>
      <c r="N61" s="267"/>
      <c r="O61" s="267"/>
      <c r="P61" s="268"/>
      <c r="Q61" s="160"/>
      <c r="R61" s="160"/>
      <c r="S61" s="160"/>
      <c r="T61" s="160"/>
      <c r="U61" s="160"/>
      <c r="V61" s="160"/>
      <c r="W61" s="160"/>
      <c r="X61" s="160"/>
      <c r="Y61" s="160"/>
      <c r="Z61" s="160"/>
      <c r="AA61" s="160"/>
      <c r="AB61" s="160"/>
      <c r="AC61" s="160"/>
      <c r="AD61" s="160"/>
      <c r="AE61" s="160"/>
      <c r="AF61" s="160"/>
      <c r="AG61" s="160"/>
      <c r="AH61" s="160"/>
      <c r="AI61" s="160"/>
      <c r="AJ61" s="160"/>
      <c r="AK61" s="160"/>
      <c r="AL61" s="160"/>
      <c r="AM61" s="160"/>
      <c r="AN61" s="160"/>
      <c r="AO61" s="160"/>
      <c r="AP61" s="160"/>
      <c r="AQ61" s="160"/>
      <c r="AR61" s="160"/>
      <c r="AS61" s="160"/>
      <c r="AT61" s="160"/>
      <c r="AU61" s="160"/>
      <c r="AV61" s="160"/>
      <c r="AW61" s="160"/>
    </row>
    <row r="62" spans="1:49" ht="16.5" customHeight="1" x14ac:dyDescent="0.2">
      <c r="A62" s="156"/>
      <c r="B62" s="156"/>
      <c r="C62" s="156"/>
      <c r="D62" s="156"/>
      <c r="E62" s="156"/>
      <c r="F62" s="156"/>
      <c r="G62" s="156"/>
      <c r="H62" s="156"/>
      <c r="I62" s="156"/>
      <c r="J62" s="156"/>
      <c r="K62" s="156"/>
      <c r="L62" s="156"/>
      <c r="M62" s="156"/>
      <c r="N62" s="156"/>
      <c r="O62" s="156"/>
      <c r="P62" s="156"/>
      <c r="Q62" s="160"/>
      <c r="R62" s="160"/>
      <c r="S62" s="160"/>
      <c r="T62" s="160"/>
      <c r="U62" s="160"/>
      <c r="V62" s="160"/>
      <c r="W62" s="160"/>
      <c r="X62" s="160"/>
      <c r="Y62" s="160"/>
      <c r="Z62" s="160"/>
      <c r="AA62" s="160"/>
      <c r="AB62" s="160"/>
      <c r="AC62" s="160"/>
      <c r="AD62" s="160"/>
      <c r="AE62" s="160"/>
      <c r="AF62" s="160"/>
      <c r="AG62" s="160"/>
      <c r="AH62" s="160"/>
      <c r="AI62" s="160"/>
      <c r="AJ62" s="160"/>
      <c r="AK62" s="160"/>
      <c r="AL62" s="160"/>
      <c r="AM62" s="160"/>
      <c r="AN62" s="160"/>
      <c r="AO62" s="160"/>
      <c r="AP62" s="160"/>
      <c r="AQ62" s="160"/>
      <c r="AR62" s="160"/>
      <c r="AS62" s="160"/>
      <c r="AT62" s="160"/>
      <c r="AU62" s="160"/>
      <c r="AV62" s="160"/>
      <c r="AW62" s="160"/>
    </row>
    <row r="63" spans="1:49" ht="12" customHeight="1" x14ac:dyDescent="0.2">
      <c r="A63" s="160"/>
      <c r="B63" s="160"/>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row>
    <row r="64" spans="1:49" ht="16.5" customHeight="1" x14ac:dyDescent="0.2">
      <c r="A64" s="160"/>
      <c r="B64" s="160"/>
      <c r="C64" s="160"/>
      <c r="D64" s="160"/>
      <c r="E64" s="160"/>
      <c r="F64" s="160"/>
      <c r="G64" s="160"/>
      <c r="H64" s="269"/>
      <c r="I64" s="269"/>
      <c r="J64" s="160"/>
      <c r="K64" s="160"/>
      <c r="L64" s="160"/>
      <c r="M64" s="160"/>
      <c r="N64" s="160"/>
      <c r="O64" s="160"/>
      <c r="P64" s="160"/>
      <c r="Q64" s="160"/>
      <c r="R64" s="160"/>
      <c r="S64" s="160"/>
      <c r="T64" s="160"/>
      <c r="U64" s="160"/>
      <c r="V64" s="160"/>
      <c r="W64" s="160"/>
      <c r="X64" s="160"/>
      <c r="Y64" s="160"/>
      <c r="Z64" s="160"/>
      <c r="AA64" s="160"/>
      <c r="AB64" s="160"/>
      <c r="AC64" s="160"/>
      <c r="AD64" s="160"/>
      <c r="AE64" s="160"/>
      <c r="AF64" s="160"/>
      <c r="AG64" s="160"/>
      <c r="AH64" s="160"/>
      <c r="AI64" s="160"/>
      <c r="AJ64" s="160"/>
      <c r="AK64" s="160"/>
      <c r="AL64" s="160"/>
      <c r="AM64" s="160"/>
      <c r="AN64" s="160"/>
      <c r="AO64" s="160"/>
      <c r="AP64" s="160"/>
      <c r="AQ64" s="160"/>
      <c r="AR64" s="160"/>
      <c r="AS64" s="160"/>
      <c r="AT64" s="160"/>
      <c r="AU64" s="160"/>
      <c r="AV64" s="160"/>
      <c r="AW64" s="160"/>
    </row>
    <row r="65" spans="1:49" x14ac:dyDescent="0.2">
      <c r="A65" s="160"/>
      <c r="B65" s="160"/>
      <c r="C65" s="160"/>
      <c r="D65" s="160"/>
      <c r="E65" s="160"/>
      <c r="F65" s="160"/>
      <c r="G65" s="160"/>
      <c r="H65" s="269"/>
      <c r="I65" s="269"/>
      <c r="J65" s="160"/>
      <c r="K65" s="160"/>
      <c r="L65" s="160"/>
      <c r="M65" s="160"/>
      <c r="N65" s="160"/>
      <c r="O65" s="160"/>
      <c r="P65" s="160"/>
      <c r="Q65" s="160"/>
      <c r="R65" s="160"/>
      <c r="S65" s="160"/>
      <c r="T65" s="160"/>
      <c r="U65" s="160"/>
      <c r="V65" s="160"/>
      <c r="W65" s="160"/>
      <c r="X65" s="160"/>
      <c r="Y65" s="160"/>
      <c r="Z65" s="160"/>
      <c r="AA65" s="160"/>
      <c r="AB65" s="160"/>
      <c r="AC65" s="160"/>
      <c r="AD65" s="160"/>
      <c r="AE65" s="160"/>
      <c r="AF65" s="160"/>
      <c r="AG65" s="160"/>
      <c r="AH65" s="160"/>
      <c r="AI65" s="160"/>
      <c r="AJ65" s="160"/>
      <c r="AK65" s="160"/>
      <c r="AL65" s="160"/>
      <c r="AM65" s="160"/>
      <c r="AN65" s="160"/>
      <c r="AO65" s="160"/>
      <c r="AP65" s="160"/>
      <c r="AQ65" s="160"/>
      <c r="AR65" s="160"/>
      <c r="AS65" s="160"/>
      <c r="AT65" s="160"/>
      <c r="AU65" s="160"/>
      <c r="AV65" s="160"/>
      <c r="AW65" s="160"/>
    </row>
    <row r="66" spans="1:49" x14ac:dyDescent="0.2">
      <c r="A66" s="160"/>
      <c r="B66" s="160"/>
      <c r="C66" s="160"/>
      <c r="D66" s="160"/>
      <c r="E66" s="160"/>
      <c r="F66" s="160"/>
      <c r="G66" s="160"/>
      <c r="H66" s="269"/>
      <c r="I66" s="269"/>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row>
    <row r="67" spans="1:49" x14ac:dyDescent="0.2">
      <c r="A67" s="160"/>
      <c r="B67" s="160"/>
      <c r="C67" s="160"/>
      <c r="D67" s="160"/>
      <c r="E67" s="160">
        <v>0</v>
      </c>
      <c r="F67" s="160"/>
      <c r="G67" s="160"/>
      <c r="H67" s="269"/>
      <c r="I67" s="269"/>
      <c r="J67" s="160"/>
      <c r="K67" s="160"/>
      <c r="L67" s="160"/>
      <c r="M67" s="160"/>
      <c r="N67" s="160"/>
      <c r="O67" s="160"/>
      <c r="P67" s="166"/>
      <c r="Q67" s="160"/>
      <c r="R67" s="160"/>
      <c r="S67" s="160"/>
      <c r="T67" s="160"/>
      <c r="U67" s="160" t="s">
        <v>321</v>
      </c>
      <c r="V67" s="160"/>
      <c r="W67" s="160"/>
      <c r="X67" s="160"/>
      <c r="Y67" s="160"/>
      <c r="Z67" s="160"/>
      <c r="AA67" s="160"/>
      <c r="AB67" s="160"/>
      <c r="AC67" s="160"/>
      <c r="AD67" s="160"/>
      <c r="AE67" s="160"/>
      <c r="AF67" s="160"/>
      <c r="AG67" s="160"/>
      <c r="AH67" s="160"/>
      <c r="AI67" s="160"/>
      <c r="AJ67" s="160"/>
      <c r="AK67" s="160"/>
      <c r="AL67" s="160"/>
      <c r="AM67" s="160"/>
      <c r="AN67" s="160"/>
      <c r="AO67" s="160"/>
      <c r="AP67" s="160"/>
      <c r="AQ67" s="160"/>
      <c r="AR67" s="160"/>
      <c r="AS67" s="160"/>
      <c r="AT67" s="160"/>
      <c r="AU67" s="160"/>
      <c r="AV67" s="160"/>
      <c r="AW67" s="160"/>
    </row>
    <row r="68" spans="1:49" x14ac:dyDescent="0.2">
      <c r="A68" s="191"/>
      <c r="B68" s="191"/>
      <c r="C68" s="191"/>
      <c r="D68" s="192"/>
      <c r="E68" s="192"/>
      <c r="F68" s="160"/>
      <c r="G68" s="160"/>
      <c r="H68" s="160" t="s">
        <v>337</v>
      </c>
      <c r="I68" s="160"/>
      <c r="J68" s="160" t="s">
        <v>202</v>
      </c>
      <c r="K68" s="160"/>
      <c r="L68" s="160"/>
      <c r="M68" s="167" t="s">
        <v>200</v>
      </c>
      <c r="N68" s="166" t="s">
        <v>189</v>
      </c>
      <c r="O68" s="166"/>
      <c r="P68" s="161" t="s">
        <v>338</v>
      </c>
      <c r="Q68" s="160"/>
      <c r="R68" s="160"/>
      <c r="S68" s="160"/>
      <c r="T68" s="160"/>
      <c r="U68" s="160"/>
      <c r="V68" s="160"/>
      <c r="W68" s="160"/>
      <c r="X68" s="160"/>
      <c r="Y68" s="160"/>
      <c r="Z68" s="160"/>
      <c r="AA68" s="160"/>
      <c r="AB68" s="160"/>
      <c r="AC68" s="160"/>
      <c r="AD68" s="160"/>
      <c r="AE68" s="160"/>
      <c r="AF68" s="160"/>
      <c r="AG68" s="160"/>
      <c r="AH68" s="160"/>
      <c r="AI68" s="160"/>
      <c r="AJ68" s="160"/>
      <c r="AK68" s="160"/>
      <c r="AL68" s="160"/>
      <c r="AM68" s="160"/>
      <c r="AN68" s="160"/>
      <c r="AO68" s="160"/>
      <c r="AP68" s="160"/>
      <c r="AQ68" s="160"/>
      <c r="AR68" s="160"/>
      <c r="AS68" s="160"/>
      <c r="AT68" s="160"/>
      <c r="AU68" s="160"/>
      <c r="AV68" s="160"/>
      <c r="AW68" s="160"/>
    </row>
    <row r="69" spans="1:49" ht="12.75" customHeight="1" x14ac:dyDescent="0.2">
      <c r="A69" s="191"/>
      <c r="B69" s="270"/>
      <c r="C69" s="270"/>
      <c r="D69" s="275"/>
      <c r="E69" s="275"/>
      <c r="F69" s="161"/>
      <c r="G69" s="162">
        <v>1</v>
      </c>
      <c r="H69" s="160"/>
      <c r="I69" s="160">
        <v>1</v>
      </c>
      <c r="J69" s="160"/>
      <c r="K69" s="160"/>
      <c r="L69" s="160">
        <v>1</v>
      </c>
      <c r="M69" s="160"/>
      <c r="N69" s="160"/>
      <c r="O69" s="160"/>
      <c r="P69" s="160"/>
      <c r="Q69" s="160"/>
      <c r="R69" s="160"/>
      <c r="S69" s="160"/>
      <c r="T69" s="160">
        <v>1</v>
      </c>
      <c r="U69" s="160"/>
      <c r="V69" s="160"/>
      <c r="W69" s="160"/>
      <c r="X69" s="160" t="s">
        <v>339</v>
      </c>
      <c r="Y69" s="160"/>
      <c r="Z69" s="168"/>
      <c r="AA69" s="168"/>
      <c r="AB69" s="168"/>
      <c r="AC69" s="168"/>
      <c r="AD69" s="168"/>
      <c r="AE69" s="168"/>
      <c r="AF69" s="168"/>
      <c r="AG69" s="169"/>
      <c r="AH69" s="170"/>
      <c r="AI69" s="160"/>
      <c r="AJ69" s="160"/>
      <c r="AK69" s="160"/>
      <c r="AL69" s="160"/>
      <c r="AM69" s="160"/>
      <c r="AN69" s="160"/>
      <c r="AO69" s="160"/>
      <c r="AP69" s="160"/>
      <c r="AQ69" s="160"/>
      <c r="AR69" s="160"/>
      <c r="AS69" s="160"/>
      <c r="AT69" s="160"/>
      <c r="AU69" s="160"/>
      <c r="AV69" s="160"/>
      <c r="AW69" s="160"/>
    </row>
    <row r="70" spans="1:49" x14ac:dyDescent="0.2">
      <c r="A70" s="292">
        <v>1</v>
      </c>
      <c r="B70" s="271"/>
      <c r="C70" s="271"/>
      <c r="D70" s="191"/>
      <c r="E70" s="191"/>
      <c r="F70" s="160"/>
      <c r="G70" s="162">
        <v>2</v>
      </c>
      <c r="H70" s="160" t="s">
        <v>107</v>
      </c>
      <c r="I70" s="160">
        <v>2</v>
      </c>
      <c r="J70" s="160" t="s">
        <v>223</v>
      </c>
      <c r="K70" s="160"/>
      <c r="L70" s="160">
        <v>2</v>
      </c>
      <c r="M70" s="160">
        <v>1</v>
      </c>
      <c r="N70" s="160">
        <v>0.93459999999999999</v>
      </c>
      <c r="O70" s="160"/>
      <c r="P70" s="161"/>
      <c r="Q70" s="160"/>
      <c r="R70" s="160"/>
      <c r="S70" s="160"/>
      <c r="T70" s="160">
        <v>2</v>
      </c>
      <c r="U70" s="160" t="s">
        <v>107</v>
      </c>
      <c r="V70" s="160"/>
      <c r="W70" s="160"/>
      <c r="X70" s="171" t="s">
        <v>340</v>
      </c>
      <c r="Y70" s="172"/>
      <c r="Z70" s="172" t="s">
        <v>341</v>
      </c>
      <c r="AA70" s="168">
        <v>201</v>
      </c>
      <c r="AB70" s="168" t="s">
        <v>342</v>
      </c>
      <c r="AC70" s="168" t="s">
        <v>343</v>
      </c>
      <c r="AD70" s="168" t="s">
        <v>344</v>
      </c>
      <c r="AE70" s="168" t="s">
        <v>345</v>
      </c>
      <c r="AF70" s="168" t="s">
        <v>346</v>
      </c>
      <c r="AG70" s="168" t="s">
        <v>347</v>
      </c>
      <c r="AH70" s="168" t="s">
        <v>348</v>
      </c>
      <c r="AI70" s="161" t="s">
        <v>349</v>
      </c>
      <c r="AJ70" s="161" t="s">
        <v>350</v>
      </c>
      <c r="AK70" s="161">
        <v>705</v>
      </c>
      <c r="AL70" s="161" t="s">
        <v>351</v>
      </c>
      <c r="AM70" s="161" t="s">
        <v>352</v>
      </c>
      <c r="AN70" s="161">
        <v>805</v>
      </c>
      <c r="AO70" s="161">
        <v>903</v>
      </c>
      <c r="AP70" s="160"/>
      <c r="AQ70" s="160"/>
      <c r="AR70" s="160"/>
      <c r="AS70" s="160"/>
      <c r="AT70" s="160"/>
      <c r="AU70" s="160"/>
      <c r="AV70" s="160"/>
      <c r="AW70" s="160"/>
    </row>
    <row r="71" spans="1:49" ht="51" x14ac:dyDescent="0.2">
      <c r="A71" s="292">
        <v>2</v>
      </c>
      <c r="B71" s="293" t="s">
        <v>50</v>
      </c>
      <c r="C71" s="284"/>
      <c r="D71" s="286"/>
      <c r="E71" s="287"/>
      <c r="F71" s="163"/>
      <c r="G71" s="162">
        <v>3</v>
      </c>
      <c r="H71" s="160" t="s">
        <v>201</v>
      </c>
      <c r="I71" s="160">
        <v>3</v>
      </c>
      <c r="J71" s="160" t="s">
        <v>224</v>
      </c>
      <c r="K71" s="160"/>
      <c r="L71" s="160">
        <v>3</v>
      </c>
      <c r="M71" s="160">
        <v>2</v>
      </c>
      <c r="N71" s="173">
        <v>1.8080000000000001</v>
      </c>
      <c r="O71" s="173"/>
      <c r="P71" s="161">
        <v>2020</v>
      </c>
      <c r="Q71" s="160"/>
      <c r="R71" s="160"/>
      <c r="S71" s="160"/>
      <c r="T71" s="160">
        <v>3</v>
      </c>
      <c r="U71" s="160" t="s">
        <v>322</v>
      </c>
      <c r="V71" s="160"/>
      <c r="W71" s="160"/>
      <c r="X71" s="350" t="s">
        <v>49</v>
      </c>
      <c r="Y71" s="350"/>
      <c r="Z71" s="168" t="s">
        <v>353</v>
      </c>
      <c r="AA71" s="168" t="s">
        <v>354</v>
      </c>
      <c r="AB71" s="168" t="s">
        <v>52</v>
      </c>
      <c r="AC71" s="168" t="s">
        <v>53</v>
      </c>
      <c r="AD71" s="168" t="s">
        <v>54</v>
      </c>
      <c r="AE71" s="168" t="s">
        <v>55</v>
      </c>
      <c r="AF71" s="168" t="s">
        <v>56</v>
      </c>
      <c r="AG71" s="168" t="s">
        <v>355</v>
      </c>
      <c r="AH71" s="168" t="s">
        <v>58</v>
      </c>
      <c r="AI71" s="168" t="s">
        <v>356</v>
      </c>
      <c r="AJ71" s="168" t="s">
        <v>357</v>
      </c>
      <c r="AK71" s="168" t="s">
        <v>358</v>
      </c>
      <c r="AL71" s="168" t="s">
        <v>359</v>
      </c>
      <c r="AM71" s="168" t="s">
        <v>360</v>
      </c>
      <c r="AN71" s="168" t="s">
        <v>361</v>
      </c>
      <c r="AO71" s="168" t="s">
        <v>166</v>
      </c>
      <c r="AP71" s="174" t="s">
        <v>469</v>
      </c>
      <c r="AQ71" s="160"/>
      <c r="AR71" s="160"/>
      <c r="AS71" s="160"/>
      <c r="AT71" s="160"/>
      <c r="AU71" s="160"/>
      <c r="AV71" s="160"/>
      <c r="AW71" s="160"/>
    </row>
    <row r="72" spans="1:49" x14ac:dyDescent="0.2">
      <c r="A72" s="292">
        <v>3</v>
      </c>
      <c r="B72" s="293" t="s">
        <v>51</v>
      </c>
      <c r="C72" s="284"/>
      <c r="D72" s="286"/>
      <c r="E72" s="287"/>
      <c r="F72" s="163"/>
      <c r="G72" s="163"/>
      <c r="H72" s="160"/>
      <c r="I72" s="160">
        <v>4</v>
      </c>
      <c r="J72" s="160" t="s">
        <v>613</v>
      </c>
      <c r="K72" s="160"/>
      <c r="L72" s="160">
        <v>4</v>
      </c>
      <c r="M72" s="160">
        <v>3</v>
      </c>
      <c r="N72" s="160">
        <v>2.6242999999999999</v>
      </c>
      <c r="O72" s="160"/>
      <c r="P72" s="161">
        <v>2021</v>
      </c>
      <c r="Q72" s="160"/>
      <c r="R72" s="160"/>
      <c r="S72" s="160"/>
      <c r="T72" s="160">
        <v>4</v>
      </c>
      <c r="U72" s="160" t="s">
        <v>323</v>
      </c>
      <c r="V72" s="160"/>
      <c r="W72" s="160"/>
      <c r="X72" s="172" t="s">
        <v>60</v>
      </c>
      <c r="Y72" s="172" t="s">
        <v>61</v>
      </c>
      <c r="Z72" s="172"/>
      <c r="AA72" s="172"/>
      <c r="AB72" s="172"/>
      <c r="AC72" s="172"/>
      <c r="AD72" s="172"/>
      <c r="AE72" s="172"/>
      <c r="AF72" s="172"/>
      <c r="AG72" s="172"/>
      <c r="AH72" s="172"/>
      <c r="AI72" s="172"/>
      <c r="AJ72" s="172"/>
      <c r="AK72" s="172"/>
      <c r="AL72" s="172"/>
      <c r="AM72" s="172"/>
      <c r="AN72" s="172"/>
      <c r="AO72" s="172"/>
      <c r="AP72" s="160"/>
      <c r="AQ72" s="160"/>
      <c r="AR72" s="160"/>
      <c r="AS72" s="160"/>
      <c r="AT72" s="160"/>
      <c r="AU72" s="160"/>
      <c r="AV72" s="160"/>
      <c r="AW72" s="160"/>
    </row>
    <row r="73" spans="1:49" x14ac:dyDescent="0.2">
      <c r="A73" s="292">
        <v>4</v>
      </c>
      <c r="B73" s="293" t="s">
        <v>52</v>
      </c>
      <c r="C73" s="284"/>
      <c r="D73" s="286"/>
      <c r="E73" s="287"/>
      <c r="F73" s="163"/>
      <c r="G73" s="163"/>
      <c r="H73" s="160"/>
      <c r="I73" s="160">
        <v>5</v>
      </c>
      <c r="J73" s="160" t="s">
        <v>203</v>
      </c>
      <c r="K73" s="160"/>
      <c r="L73" s="160">
        <v>5</v>
      </c>
      <c r="M73" s="160">
        <v>5</v>
      </c>
      <c r="N73" s="173">
        <v>4.1002000000000001</v>
      </c>
      <c r="O73" s="160"/>
      <c r="P73" s="161">
        <v>2022</v>
      </c>
      <c r="Q73" s="160"/>
      <c r="R73" s="160"/>
      <c r="S73" s="160"/>
      <c r="T73" s="160"/>
      <c r="U73" s="160"/>
      <c r="V73" s="160"/>
      <c r="W73" s="160"/>
      <c r="X73" s="172"/>
      <c r="Y73" s="172"/>
      <c r="Z73" s="172">
        <v>2</v>
      </c>
      <c r="AA73" s="168">
        <v>3</v>
      </c>
      <c r="AB73" s="168">
        <v>4</v>
      </c>
      <c r="AC73" s="168">
        <v>5</v>
      </c>
      <c r="AD73" s="168">
        <v>6</v>
      </c>
      <c r="AE73" s="168">
        <v>7</v>
      </c>
      <c r="AF73" s="168">
        <v>8</v>
      </c>
      <c r="AG73" s="168">
        <v>9</v>
      </c>
      <c r="AH73" s="168">
        <v>10</v>
      </c>
      <c r="AI73" s="168">
        <v>11</v>
      </c>
      <c r="AJ73" s="168">
        <v>12</v>
      </c>
      <c r="AK73" s="168">
        <v>13</v>
      </c>
      <c r="AL73" s="168">
        <v>14</v>
      </c>
      <c r="AM73" s="168">
        <v>15</v>
      </c>
      <c r="AN73" s="168">
        <v>16</v>
      </c>
      <c r="AO73" s="168">
        <v>17</v>
      </c>
      <c r="AP73" s="160">
        <v>18</v>
      </c>
      <c r="AQ73" s="160"/>
      <c r="AR73" s="160"/>
      <c r="AS73" s="160"/>
      <c r="AT73" s="160"/>
      <c r="AU73" s="160"/>
      <c r="AV73" s="160"/>
      <c r="AW73" s="160"/>
    </row>
    <row r="74" spans="1:49" x14ac:dyDescent="0.2">
      <c r="A74" s="294">
        <v>5</v>
      </c>
      <c r="B74" s="295" t="s">
        <v>53</v>
      </c>
      <c r="C74" s="284"/>
      <c r="D74" s="286"/>
      <c r="E74" s="287"/>
      <c r="F74" s="163"/>
      <c r="G74" s="160"/>
      <c r="H74" s="160" t="s">
        <v>362</v>
      </c>
      <c r="I74" s="160">
        <v>6</v>
      </c>
      <c r="J74" s="160" t="s">
        <v>225</v>
      </c>
      <c r="K74" s="160"/>
      <c r="L74" s="160">
        <v>6</v>
      </c>
      <c r="M74" s="160">
        <v>10</v>
      </c>
      <c r="N74" s="160">
        <v>7.0236000000000001</v>
      </c>
      <c r="O74" s="173"/>
      <c r="P74" s="161">
        <v>2023</v>
      </c>
      <c r="Q74" s="160"/>
      <c r="R74" s="160"/>
      <c r="S74" s="160"/>
      <c r="T74" s="160"/>
      <c r="U74" s="160"/>
      <c r="V74" s="160">
        <v>1</v>
      </c>
      <c r="W74" s="160"/>
      <c r="X74" s="172"/>
      <c r="Y74" s="172"/>
      <c r="Z74" s="172"/>
      <c r="AA74" s="168"/>
      <c r="AB74" s="168"/>
      <c r="AC74" s="168"/>
      <c r="AD74" s="168"/>
      <c r="AE74" s="168"/>
      <c r="AF74" s="168"/>
      <c r="AG74" s="168"/>
      <c r="AH74" s="168"/>
      <c r="AI74" s="168"/>
      <c r="AJ74" s="168"/>
      <c r="AK74" s="168"/>
      <c r="AL74" s="168"/>
      <c r="AM74" s="168"/>
      <c r="AN74" s="168"/>
      <c r="AO74" s="168"/>
      <c r="AP74" s="160"/>
      <c r="AQ74" s="160"/>
      <c r="AR74" s="160"/>
      <c r="AS74" s="160"/>
      <c r="AT74" s="160"/>
      <c r="AU74" s="160"/>
      <c r="AV74" s="160"/>
      <c r="AW74" s="160"/>
    </row>
    <row r="75" spans="1:49" ht="18" x14ac:dyDescent="0.25">
      <c r="A75" s="292">
        <v>6</v>
      </c>
      <c r="B75" s="293" t="s">
        <v>54</v>
      </c>
      <c r="C75" s="284"/>
      <c r="D75" s="286"/>
      <c r="E75" s="287"/>
      <c r="F75" s="163"/>
      <c r="G75" s="162">
        <v>1</v>
      </c>
      <c r="H75" s="160"/>
      <c r="I75" s="160">
        <v>7</v>
      </c>
      <c r="J75" s="160" t="s">
        <v>220</v>
      </c>
      <c r="K75" s="160"/>
      <c r="L75" s="160">
        <v>7</v>
      </c>
      <c r="M75" s="160">
        <v>15</v>
      </c>
      <c r="N75" s="160">
        <v>9.1079000000000008</v>
      </c>
      <c r="O75" s="160"/>
      <c r="P75" s="161">
        <v>2024</v>
      </c>
      <c r="Q75" s="160"/>
      <c r="R75" s="160"/>
      <c r="S75" s="160"/>
      <c r="T75" s="160"/>
      <c r="U75" s="160"/>
      <c r="V75" s="160">
        <v>2</v>
      </c>
      <c r="W75" s="175" t="s">
        <v>479</v>
      </c>
      <c r="X75" s="172"/>
      <c r="Y75" s="172"/>
      <c r="Z75" s="172"/>
      <c r="AA75" s="168"/>
      <c r="AB75" s="168"/>
      <c r="AC75" s="168"/>
      <c r="AD75" s="168"/>
      <c r="AE75" s="168"/>
      <c r="AF75" s="168"/>
      <c r="AG75" s="168"/>
      <c r="AH75" s="168"/>
      <c r="AI75" s="168"/>
      <c r="AJ75" s="168"/>
      <c r="AK75" s="168"/>
      <c r="AL75" s="168"/>
      <c r="AM75" s="168"/>
      <c r="AN75" s="168"/>
      <c r="AO75" s="168"/>
      <c r="AP75" s="160"/>
      <c r="AQ75" s="160"/>
      <c r="AR75" s="160"/>
      <c r="AS75" s="160"/>
      <c r="AT75" s="160"/>
      <c r="AU75" s="160"/>
      <c r="AV75" s="160"/>
      <c r="AW75" s="160"/>
    </row>
    <row r="76" spans="1:49" ht="25.5" x14ac:dyDescent="0.2">
      <c r="A76" s="292">
        <v>7</v>
      </c>
      <c r="B76" s="293" t="s">
        <v>55</v>
      </c>
      <c r="C76" s="284"/>
      <c r="D76" s="286"/>
      <c r="E76" s="287"/>
      <c r="F76" s="163"/>
      <c r="G76" s="162">
        <v>2</v>
      </c>
      <c r="H76" s="160" t="s">
        <v>364</v>
      </c>
      <c r="I76" s="160">
        <v>8</v>
      </c>
      <c r="J76" s="160" t="s">
        <v>264</v>
      </c>
      <c r="K76" s="160"/>
      <c r="L76" s="160">
        <v>8</v>
      </c>
      <c r="M76" s="160">
        <v>20</v>
      </c>
      <c r="N76" s="173">
        <v>10.593999999999999</v>
      </c>
      <c r="O76" s="173"/>
      <c r="P76" s="161">
        <v>2025</v>
      </c>
      <c r="Q76" s="160"/>
      <c r="R76" s="160"/>
      <c r="S76" s="160"/>
      <c r="T76" s="160"/>
      <c r="U76" s="160"/>
      <c r="V76" s="160">
        <v>3</v>
      </c>
      <c r="W76" s="166" t="s">
        <v>485</v>
      </c>
      <c r="X76" s="168" t="s">
        <v>371</v>
      </c>
      <c r="Y76" s="166" t="s">
        <v>70</v>
      </c>
      <c r="Z76" s="176"/>
      <c r="AA76" s="176"/>
      <c r="AB76" s="176">
        <v>0.65</v>
      </c>
      <c r="AC76" s="176"/>
      <c r="AD76" s="176"/>
      <c r="AE76" s="176"/>
      <c r="AF76" s="176"/>
      <c r="AG76" s="177"/>
      <c r="AH76" s="178"/>
      <c r="AI76" s="161"/>
      <c r="AJ76" s="161"/>
      <c r="AK76" s="161"/>
      <c r="AL76" s="161"/>
      <c r="AM76" s="161"/>
      <c r="AN76" s="161"/>
      <c r="AO76" s="161"/>
      <c r="AP76" s="160"/>
      <c r="AQ76" s="160"/>
      <c r="AR76" s="160"/>
      <c r="AS76" s="160"/>
      <c r="AT76" s="160"/>
      <c r="AU76" s="160"/>
      <c r="AV76" s="160"/>
      <c r="AW76" s="160"/>
    </row>
    <row r="77" spans="1:49" ht="25.5" x14ac:dyDescent="0.2">
      <c r="A77" s="292">
        <v>8</v>
      </c>
      <c r="B77" s="293" t="s">
        <v>56</v>
      </c>
      <c r="C77" s="284"/>
      <c r="D77" s="286"/>
      <c r="E77" s="287"/>
      <c r="G77" s="162">
        <v>3</v>
      </c>
      <c r="H77" s="160" t="s">
        <v>367</v>
      </c>
      <c r="I77" s="160">
        <v>9</v>
      </c>
      <c r="J77" s="160" t="s">
        <v>227</v>
      </c>
      <c r="K77" s="160"/>
      <c r="L77" s="160">
        <v>9</v>
      </c>
      <c r="M77" s="160">
        <v>25</v>
      </c>
      <c r="N77" s="160">
        <v>11.653600000000001</v>
      </c>
      <c r="O77" s="160"/>
      <c r="P77" s="161"/>
      <c r="Q77" s="160"/>
      <c r="R77" s="160"/>
      <c r="S77" s="160"/>
      <c r="T77" s="160"/>
      <c r="U77" s="160"/>
      <c r="V77" s="160">
        <v>4</v>
      </c>
      <c r="W77" s="166" t="s">
        <v>493</v>
      </c>
      <c r="X77" s="168" t="s">
        <v>381</v>
      </c>
      <c r="Y77" s="166" t="s">
        <v>87</v>
      </c>
      <c r="Z77" s="176"/>
      <c r="AA77" s="176"/>
      <c r="AB77" s="176"/>
      <c r="AC77" s="176">
        <v>0.5</v>
      </c>
      <c r="AD77" s="176"/>
      <c r="AE77" s="176">
        <v>0.5</v>
      </c>
      <c r="AF77" s="176"/>
      <c r="AG77" s="176">
        <v>0.5</v>
      </c>
      <c r="AH77" s="176"/>
      <c r="AI77" s="161"/>
      <c r="AJ77" s="161"/>
      <c r="AK77" s="161"/>
      <c r="AL77" s="161"/>
      <c r="AM77" s="161"/>
      <c r="AN77" s="161"/>
      <c r="AO77" s="161"/>
      <c r="AP77" s="160"/>
      <c r="AQ77" s="160"/>
      <c r="AR77" s="160"/>
      <c r="AS77" s="160"/>
      <c r="AT77" s="160"/>
      <c r="AU77" s="160"/>
      <c r="AV77" s="160"/>
      <c r="AW77" s="160"/>
    </row>
    <row r="78" spans="1:49" ht="38.25" x14ac:dyDescent="0.2">
      <c r="A78" s="292">
        <v>9</v>
      </c>
      <c r="B78" s="293" t="s">
        <v>57</v>
      </c>
      <c r="C78" s="284"/>
      <c r="D78" s="286"/>
      <c r="E78" s="287"/>
      <c r="F78" s="273">
        <v>1</v>
      </c>
      <c r="H78" s="165" t="s">
        <v>657</v>
      </c>
      <c r="I78" s="160">
        <v>10</v>
      </c>
      <c r="J78" s="160" t="s">
        <v>265</v>
      </c>
      <c r="K78" s="160"/>
      <c r="L78" s="160">
        <v>10</v>
      </c>
      <c r="M78" s="160">
        <v>30</v>
      </c>
      <c r="N78" s="173">
        <v>12.409000000000001</v>
      </c>
      <c r="O78" s="160"/>
      <c r="P78" s="161"/>
      <c r="Q78" s="160"/>
      <c r="R78" s="160"/>
      <c r="S78" s="160"/>
      <c r="T78" s="160"/>
      <c r="U78" s="160"/>
      <c r="V78" s="160">
        <v>5</v>
      </c>
      <c r="W78" s="166" t="s">
        <v>498</v>
      </c>
      <c r="X78" s="168" t="s">
        <v>386</v>
      </c>
      <c r="Y78" s="166" t="s">
        <v>98</v>
      </c>
      <c r="Z78" s="176">
        <v>0.1</v>
      </c>
      <c r="AA78" s="176"/>
      <c r="AB78" s="176"/>
      <c r="AC78" s="176">
        <v>0.2</v>
      </c>
      <c r="AD78" s="176">
        <v>0.2</v>
      </c>
      <c r="AE78" s="176"/>
      <c r="AF78" s="176">
        <v>0.3</v>
      </c>
      <c r="AG78" s="176"/>
      <c r="AH78" s="176">
        <v>0.5</v>
      </c>
      <c r="AI78" s="161"/>
      <c r="AJ78" s="161"/>
      <c r="AK78" s="161"/>
      <c r="AL78" s="161"/>
      <c r="AM78" s="161"/>
      <c r="AN78" s="161"/>
      <c r="AO78" s="161"/>
      <c r="AP78" s="160"/>
      <c r="AQ78" s="160"/>
      <c r="AR78" s="160"/>
      <c r="AS78" s="160"/>
      <c r="AT78" s="160"/>
      <c r="AU78" s="160"/>
      <c r="AV78" s="160"/>
      <c r="AW78" s="160"/>
    </row>
    <row r="79" spans="1:49" ht="25.5" x14ac:dyDescent="0.2">
      <c r="A79" s="292">
        <v>10</v>
      </c>
      <c r="B79" s="293" t="s">
        <v>58</v>
      </c>
      <c r="C79" s="284"/>
      <c r="D79" s="286"/>
      <c r="E79" s="287"/>
      <c r="F79" s="273">
        <v>2</v>
      </c>
      <c r="G79" s="202" t="s">
        <v>641</v>
      </c>
      <c r="H79" s="285">
        <v>4400708.7718277061</v>
      </c>
      <c r="I79" s="160">
        <v>11</v>
      </c>
      <c r="J79" s="160" t="s">
        <v>229</v>
      </c>
      <c r="K79" s="160"/>
      <c r="L79" s="160"/>
      <c r="M79" s="160"/>
      <c r="N79" s="160"/>
      <c r="O79" s="160"/>
      <c r="P79" s="161"/>
      <c r="Q79" s="160"/>
      <c r="R79" s="160"/>
      <c r="S79" s="160"/>
      <c r="T79" s="160"/>
      <c r="U79" s="160"/>
      <c r="V79" s="160">
        <v>6</v>
      </c>
      <c r="W79" s="166" t="s">
        <v>492</v>
      </c>
      <c r="X79" s="168" t="s">
        <v>380</v>
      </c>
      <c r="Y79" s="166" t="s">
        <v>85</v>
      </c>
      <c r="Z79" s="176"/>
      <c r="AA79" s="176"/>
      <c r="AB79" s="176">
        <v>0.5</v>
      </c>
      <c r="AC79" s="176"/>
      <c r="AD79" s="176"/>
      <c r="AE79" s="176">
        <v>0.5</v>
      </c>
      <c r="AF79" s="176"/>
      <c r="AG79" s="176">
        <v>0.5</v>
      </c>
      <c r="AH79" s="176"/>
      <c r="AI79" s="161"/>
      <c r="AJ79" s="161"/>
      <c r="AK79" s="161"/>
      <c r="AL79" s="161"/>
      <c r="AM79" s="161"/>
      <c r="AN79" s="161"/>
      <c r="AO79" s="161"/>
      <c r="AP79" s="160"/>
      <c r="AQ79" s="160"/>
      <c r="AR79" s="160"/>
      <c r="AS79" s="160"/>
      <c r="AT79" s="160"/>
      <c r="AU79" s="160"/>
      <c r="AV79" s="160"/>
      <c r="AW79" s="160"/>
    </row>
    <row r="80" spans="1:49" ht="51" x14ac:dyDescent="0.2">
      <c r="A80" s="292">
        <v>11</v>
      </c>
      <c r="B80" s="293" t="s">
        <v>649</v>
      </c>
      <c r="C80" s="284"/>
      <c r="D80" s="286"/>
      <c r="E80" s="287"/>
      <c r="F80" s="273">
        <v>3</v>
      </c>
      <c r="G80" s="202" t="s">
        <v>642</v>
      </c>
      <c r="H80" s="285">
        <v>438163.12339930143</v>
      </c>
      <c r="I80" s="160">
        <v>12</v>
      </c>
      <c r="J80" s="160" t="s">
        <v>236</v>
      </c>
      <c r="K80" s="160"/>
      <c r="L80" s="160"/>
      <c r="M80" s="160"/>
      <c r="N80" s="160"/>
      <c r="O80" s="160"/>
      <c r="P80" s="161"/>
      <c r="Q80" s="160"/>
      <c r="R80" s="160"/>
      <c r="S80" s="160"/>
      <c r="T80" s="160"/>
      <c r="U80" s="160"/>
      <c r="V80" s="160">
        <v>7</v>
      </c>
      <c r="W80" s="166" t="s">
        <v>551</v>
      </c>
      <c r="X80" s="179"/>
      <c r="Y80" s="166" t="s">
        <v>552</v>
      </c>
      <c r="Z80" s="161"/>
      <c r="AA80" s="161"/>
      <c r="AB80" s="161"/>
      <c r="AC80" s="178">
        <v>0.6</v>
      </c>
      <c r="AD80" s="178">
        <v>0.5</v>
      </c>
      <c r="AE80" s="161"/>
      <c r="AF80" s="161"/>
      <c r="AG80" s="161"/>
      <c r="AH80" s="161"/>
      <c r="AI80" s="161"/>
      <c r="AJ80" s="161"/>
      <c r="AK80" s="161"/>
      <c r="AL80" s="161"/>
      <c r="AM80" s="161"/>
      <c r="AN80" s="161"/>
      <c r="AO80" s="161"/>
      <c r="AP80" s="161"/>
      <c r="AQ80" s="160"/>
      <c r="AR80" s="160"/>
      <c r="AS80" s="160"/>
      <c r="AT80" s="160"/>
      <c r="AU80" s="160"/>
      <c r="AV80" s="160"/>
      <c r="AW80" s="160"/>
    </row>
    <row r="81" spans="1:49" ht="38.25" x14ac:dyDescent="0.2">
      <c r="A81" s="292">
        <v>12</v>
      </c>
      <c r="B81" s="293" t="s">
        <v>650</v>
      </c>
      <c r="C81" s="284"/>
      <c r="D81" s="286"/>
      <c r="E81" s="287"/>
      <c r="F81" s="273">
        <v>4</v>
      </c>
      <c r="G81" s="202" t="s">
        <v>643</v>
      </c>
      <c r="H81" s="285">
        <v>24285.301513387654</v>
      </c>
      <c r="I81" s="160">
        <v>13</v>
      </c>
      <c r="J81" s="160" t="s">
        <v>242</v>
      </c>
      <c r="K81" s="160"/>
      <c r="L81" s="160"/>
      <c r="M81" s="160"/>
      <c r="N81" s="160"/>
      <c r="O81" s="160"/>
      <c r="P81" s="161"/>
      <c r="Q81" s="160"/>
      <c r="R81" s="160"/>
      <c r="S81" s="160"/>
      <c r="T81" s="160"/>
      <c r="U81" s="160"/>
      <c r="V81" s="160">
        <v>8</v>
      </c>
      <c r="W81" s="166" t="s">
        <v>499</v>
      </c>
      <c r="X81" s="168" t="s">
        <v>387</v>
      </c>
      <c r="Y81" s="166" t="s">
        <v>100</v>
      </c>
      <c r="Z81" s="176">
        <v>0.75</v>
      </c>
      <c r="AA81" s="176">
        <v>1</v>
      </c>
      <c r="AB81" s="176">
        <v>1</v>
      </c>
      <c r="AC81" s="176"/>
      <c r="AD81" s="176"/>
      <c r="AE81" s="176"/>
      <c r="AF81" s="176">
        <v>0.5</v>
      </c>
      <c r="AG81" s="176"/>
      <c r="AH81" s="176"/>
      <c r="AI81" s="161"/>
      <c r="AJ81" s="161"/>
      <c r="AK81" s="161"/>
      <c r="AL81" s="161"/>
      <c r="AM81" s="161"/>
      <c r="AN81" s="161"/>
      <c r="AO81" s="161"/>
      <c r="AP81" s="160"/>
      <c r="AQ81" s="160"/>
      <c r="AR81" s="160"/>
      <c r="AS81" s="160"/>
      <c r="AT81" s="160"/>
      <c r="AU81" s="160"/>
      <c r="AV81" s="160"/>
      <c r="AW81" s="160"/>
    </row>
    <row r="82" spans="1:49" ht="25.5" x14ac:dyDescent="0.2">
      <c r="A82" s="292">
        <v>13</v>
      </c>
      <c r="B82" s="293" t="s">
        <v>651</v>
      </c>
      <c r="C82" s="284"/>
      <c r="D82" s="286"/>
      <c r="E82" s="287"/>
      <c r="F82" s="273"/>
      <c r="G82" s="290"/>
      <c r="H82" s="291"/>
      <c r="I82" s="160">
        <v>14</v>
      </c>
      <c r="J82" s="160" t="s">
        <v>215</v>
      </c>
      <c r="K82" s="160"/>
      <c r="L82" s="160"/>
      <c r="M82" s="160"/>
      <c r="N82" s="160"/>
      <c r="O82" s="160"/>
      <c r="P82" s="161"/>
      <c r="Q82" s="160"/>
      <c r="R82" s="160"/>
      <c r="S82" s="160"/>
      <c r="T82" s="160"/>
      <c r="U82" s="160"/>
      <c r="V82" s="160">
        <v>9</v>
      </c>
      <c r="W82" s="166" t="s">
        <v>527</v>
      </c>
      <c r="X82" s="179"/>
      <c r="Y82" s="166" t="s">
        <v>474</v>
      </c>
      <c r="Z82" s="161"/>
      <c r="AA82" s="161"/>
      <c r="AB82" s="161"/>
      <c r="AC82" s="178">
        <v>0.4</v>
      </c>
      <c r="AD82" s="161"/>
      <c r="AE82" s="161"/>
      <c r="AF82" s="161"/>
      <c r="AG82" s="161"/>
      <c r="AH82" s="161"/>
      <c r="AI82" s="161"/>
      <c r="AJ82" s="161"/>
      <c r="AK82" s="161"/>
      <c r="AL82" s="161"/>
      <c r="AM82" s="161"/>
      <c r="AN82" s="161"/>
      <c r="AO82" s="161"/>
      <c r="AP82" s="161"/>
      <c r="AQ82" s="160"/>
      <c r="AR82" s="160"/>
      <c r="AS82" s="160"/>
      <c r="AT82" s="160"/>
      <c r="AU82" s="160"/>
      <c r="AV82" s="160"/>
      <c r="AW82" s="160"/>
    </row>
    <row r="83" spans="1:49" ht="25.5" x14ac:dyDescent="0.2">
      <c r="A83" s="292">
        <v>14</v>
      </c>
      <c r="B83" s="293" t="s">
        <v>652</v>
      </c>
      <c r="C83" s="284"/>
      <c r="D83" s="286"/>
      <c r="E83" s="287"/>
      <c r="F83" s="273"/>
      <c r="G83" s="290"/>
      <c r="H83" s="291"/>
      <c r="I83" s="160">
        <v>15</v>
      </c>
      <c r="J83" s="160" t="s">
        <v>214</v>
      </c>
      <c r="K83" s="160"/>
      <c r="L83" s="160"/>
      <c r="M83" s="160"/>
      <c r="N83" s="160"/>
      <c r="O83" s="160"/>
      <c r="P83" s="161"/>
      <c r="Q83" s="160"/>
      <c r="R83" s="160"/>
      <c r="S83" s="160"/>
      <c r="T83" s="160"/>
      <c r="U83" s="160"/>
      <c r="V83" s="160">
        <v>10</v>
      </c>
      <c r="W83" s="166" t="s">
        <v>486</v>
      </c>
      <c r="X83" s="168" t="s">
        <v>372</v>
      </c>
      <c r="Y83" s="166" t="s">
        <v>72</v>
      </c>
      <c r="Z83" s="176">
        <v>1</v>
      </c>
      <c r="AA83" s="176"/>
      <c r="AB83" s="176">
        <v>0.5</v>
      </c>
      <c r="AC83" s="176"/>
      <c r="AD83" s="176"/>
      <c r="AE83" s="176">
        <v>0.2</v>
      </c>
      <c r="AF83" s="176">
        <v>0.7</v>
      </c>
      <c r="AG83" s="176">
        <v>0.5</v>
      </c>
      <c r="AH83" s="178"/>
      <c r="AI83" s="161"/>
      <c r="AJ83" s="161"/>
      <c r="AK83" s="161"/>
      <c r="AL83" s="161"/>
      <c r="AM83" s="161"/>
      <c r="AN83" s="161"/>
      <c r="AO83" s="161"/>
      <c r="AP83" s="160"/>
      <c r="AQ83" s="160"/>
      <c r="AR83" s="160"/>
      <c r="AS83" s="160"/>
      <c r="AT83" s="160"/>
      <c r="AU83" s="160"/>
      <c r="AV83" s="160"/>
      <c r="AW83" s="160"/>
    </row>
    <row r="84" spans="1:49" ht="25.5" x14ac:dyDescent="0.2">
      <c r="A84" s="292">
        <v>15</v>
      </c>
      <c r="B84" s="293" t="s">
        <v>653</v>
      </c>
      <c r="C84" s="284"/>
      <c r="D84" s="286"/>
      <c r="E84" s="287"/>
      <c r="F84" s="273"/>
      <c r="G84" s="290"/>
      <c r="H84" s="291"/>
      <c r="I84" s="160">
        <v>16</v>
      </c>
      <c r="J84" s="160" t="s">
        <v>246</v>
      </c>
      <c r="K84" s="160"/>
      <c r="L84" s="160"/>
      <c r="M84" s="160"/>
      <c r="N84" s="160"/>
      <c r="O84" s="160"/>
      <c r="P84" s="161"/>
      <c r="Q84" s="160"/>
      <c r="R84" s="160"/>
      <c r="S84" s="160"/>
      <c r="T84" s="160"/>
      <c r="U84" s="160"/>
      <c r="V84" s="160">
        <v>11</v>
      </c>
      <c r="W84" s="166" t="s">
        <v>494</v>
      </c>
      <c r="X84" s="168" t="s">
        <v>382</v>
      </c>
      <c r="Y84" s="166" t="s">
        <v>90</v>
      </c>
      <c r="Z84" s="176"/>
      <c r="AA84" s="176"/>
      <c r="AB84" s="176"/>
      <c r="AC84" s="176"/>
      <c r="AD84" s="176"/>
      <c r="AE84" s="176"/>
      <c r="AF84" s="176">
        <v>0.3</v>
      </c>
      <c r="AG84" s="176"/>
      <c r="AH84" s="176"/>
      <c r="AI84" s="161"/>
      <c r="AJ84" s="161"/>
      <c r="AK84" s="161"/>
      <c r="AL84" s="161"/>
      <c r="AM84" s="161"/>
      <c r="AN84" s="161"/>
      <c r="AO84" s="161"/>
      <c r="AP84" s="160"/>
      <c r="AQ84" s="160"/>
      <c r="AR84" s="160"/>
      <c r="AS84" s="160"/>
      <c r="AT84" s="160"/>
      <c r="AU84" s="160"/>
      <c r="AV84" s="160"/>
      <c r="AW84" s="160"/>
    </row>
    <row r="85" spans="1:49" ht="25.5" x14ac:dyDescent="0.2">
      <c r="A85" s="292">
        <v>16</v>
      </c>
      <c r="B85" s="293" t="s">
        <v>654</v>
      </c>
      <c r="C85" s="284"/>
      <c r="D85" s="286"/>
      <c r="E85" s="287"/>
      <c r="F85" s="163"/>
      <c r="G85" s="163"/>
      <c r="H85" s="276"/>
      <c r="I85" s="160">
        <v>17</v>
      </c>
      <c r="J85" s="160" t="s">
        <v>217</v>
      </c>
      <c r="K85" s="160"/>
      <c r="L85" s="160"/>
      <c r="M85" s="160"/>
      <c r="N85" s="160"/>
      <c r="O85" s="160"/>
      <c r="P85" s="161"/>
      <c r="Q85" s="160"/>
      <c r="R85" s="160"/>
      <c r="S85" s="160"/>
      <c r="T85" s="160"/>
      <c r="U85" s="160"/>
      <c r="V85" s="160">
        <v>12</v>
      </c>
      <c r="W85" s="166" t="s">
        <v>487</v>
      </c>
      <c r="X85" s="168" t="s">
        <v>373</v>
      </c>
      <c r="Y85" s="166" t="s">
        <v>74</v>
      </c>
      <c r="Z85" s="176">
        <v>0.3</v>
      </c>
      <c r="AA85" s="176"/>
      <c r="AB85" s="176">
        <v>0.3</v>
      </c>
      <c r="AC85" s="176"/>
      <c r="AD85" s="176"/>
      <c r="AE85" s="176"/>
      <c r="AF85" s="176">
        <v>0.3</v>
      </c>
      <c r="AG85" s="176">
        <v>0.2</v>
      </c>
      <c r="AH85" s="178"/>
      <c r="AI85" s="161"/>
      <c r="AJ85" s="161"/>
      <c r="AK85" s="161"/>
      <c r="AL85" s="161"/>
      <c r="AM85" s="161"/>
      <c r="AN85" s="161"/>
      <c r="AO85" s="161"/>
      <c r="AP85" s="160"/>
      <c r="AQ85" s="160"/>
      <c r="AR85" s="160"/>
      <c r="AS85" s="160"/>
      <c r="AT85" s="160"/>
      <c r="AU85" s="160"/>
      <c r="AV85" s="160"/>
      <c r="AW85" s="160"/>
    </row>
    <row r="86" spans="1:49" ht="38.25" x14ac:dyDescent="0.2">
      <c r="A86" s="292">
        <v>17</v>
      </c>
      <c r="B86" s="293" t="s">
        <v>166</v>
      </c>
      <c r="C86" s="284"/>
      <c r="D86" s="286"/>
      <c r="E86" s="287"/>
      <c r="F86" s="163"/>
      <c r="G86" s="163"/>
      <c r="H86" s="276"/>
      <c r="I86" s="160">
        <v>18</v>
      </c>
      <c r="J86" s="160" t="s">
        <v>216</v>
      </c>
      <c r="K86" s="160"/>
      <c r="L86" s="160"/>
      <c r="M86" s="160"/>
      <c r="N86" s="160"/>
      <c r="O86" s="160"/>
      <c r="P86" s="161"/>
      <c r="Q86" s="160"/>
      <c r="R86" s="160"/>
      <c r="S86" s="160"/>
      <c r="T86" s="160"/>
      <c r="U86" s="160"/>
      <c r="V86" s="160">
        <v>13</v>
      </c>
      <c r="W86" s="166" t="s">
        <v>491</v>
      </c>
      <c r="X86" s="168" t="s">
        <v>379</v>
      </c>
      <c r="Y86" s="166" t="s">
        <v>378</v>
      </c>
      <c r="Z86" s="176">
        <v>0.5</v>
      </c>
      <c r="AA86" s="176"/>
      <c r="AB86" s="176"/>
      <c r="AC86" s="176"/>
      <c r="AD86" s="176"/>
      <c r="AE86" s="176"/>
      <c r="AF86" s="176"/>
      <c r="AG86" s="176"/>
      <c r="AH86" s="176"/>
      <c r="AI86" s="161"/>
      <c r="AJ86" s="161"/>
      <c r="AK86" s="161"/>
      <c r="AL86" s="161"/>
      <c r="AM86" s="161"/>
      <c r="AN86" s="161"/>
      <c r="AO86" s="161"/>
      <c r="AP86" s="160"/>
      <c r="AQ86" s="160"/>
      <c r="AR86" s="160"/>
      <c r="AS86" s="160"/>
      <c r="AT86" s="160"/>
      <c r="AU86" s="160"/>
      <c r="AV86" s="160"/>
      <c r="AW86" s="160"/>
    </row>
    <row r="87" spans="1:49" ht="25.5" x14ac:dyDescent="0.2">
      <c r="A87" s="292">
        <v>18</v>
      </c>
      <c r="B87" s="296" t="s">
        <v>469</v>
      </c>
      <c r="C87" s="284"/>
      <c r="D87" s="288"/>
      <c r="E87" s="287"/>
      <c r="F87" s="160"/>
      <c r="G87" s="163"/>
      <c r="H87" s="276"/>
      <c r="I87" s="160">
        <v>19</v>
      </c>
      <c r="J87" s="160" t="s">
        <v>247</v>
      </c>
      <c r="K87" s="160"/>
      <c r="L87" s="160"/>
      <c r="M87" s="160"/>
      <c r="N87" s="160"/>
      <c r="O87" s="160"/>
      <c r="P87" s="161"/>
      <c r="Q87" s="160"/>
      <c r="R87" s="160"/>
      <c r="S87" s="160"/>
      <c r="T87" s="160"/>
      <c r="U87" s="160"/>
      <c r="V87" s="160">
        <v>14</v>
      </c>
      <c r="W87" s="166" t="s">
        <v>496</v>
      </c>
      <c r="X87" s="168" t="s">
        <v>384</v>
      </c>
      <c r="Y87" s="166" t="s">
        <v>94</v>
      </c>
      <c r="Z87" s="176"/>
      <c r="AA87" s="176"/>
      <c r="AB87" s="176">
        <v>0.3</v>
      </c>
      <c r="AC87" s="176">
        <v>0.4</v>
      </c>
      <c r="AD87" s="176"/>
      <c r="AE87" s="176"/>
      <c r="AF87" s="176"/>
      <c r="AG87" s="176">
        <v>0.2</v>
      </c>
      <c r="AH87" s="176">
        <v>0.2</v>
      </c>
      <c r="AI87" s="161"/>
      <c r="AJ87" s="161"/>
      <c r="AK87" s="161"/>
      <c r="AL87" s="161"/>
      <c r="AM87" s="161"/>
      <c r="AN87" s="161"/>
      <c r="AO87" s="161"/>
      <c r="AP87" s="160"/>
      <c r="AQ87" s="160"/>
      <c r="AR87" s="160"/>
      <c r="AS87" s="160"/>
      <c r="AT87" s="160"/>
      <c r="AU87" s="160"/>
      <c r="AV87" s="160"/>
      <c r="AW87" s="160"/>
    </row>
    <row r="88" spans="1:49" ht="51" x14ac:dyDescent="0.2">
      <c r="A88" s="160"/>
      <c r="B88" s="269"/>
      <c r="C88" s="284"/>
      <c r="D88" s="160"/>
      <c r="E88" s="160"/>
      <c r="F88" s="160"/>
      <c r="G88" s="160"/>
      <c r="H88" s="276"/>
      <c r="I88" s="160">
        <v>20</v>
      </c>
      <c r="J88" s="160" t="s">
        <v>252</v>
      </c>
      <c r="K88" s="160"/>
      <c r="L88" s="160"/>
      <c r="M88" s="160"/>
      <c r="N88" s="160"/>
      <c r="O88" s="160"/>
      <c r="P88" s="161"/>
      <c r="Q88" s="160"/>
      <c r="R88" s="160"/>
      <c r="S88" s="160"/>
      <c r="T88" s="160"/>
      <c r="U88" s="160"/>
      <c r="V88" s="160">
        <v>15</v>
      </c>
      <c r="W88" s="166" t="s">
        <v>544</v>
      </c>
      <c r="X88" s="168"/>
      <c r="Y88" s="166" t="s">
        <v>470</v>
      </c>
      <c r="Z88" s="176">
        <v>0.25</v>
      </c>
      <c r="AA88" s="176">
        <v>0.25</v>
      </c>
      <c r="AB88" s="176">
        <v>0.25</v>
      </c>
      <c r="AC88" s="176">
        <v>0.25</v>
      </c>
      <c r="AD88" s="176">
        <v>0.25</v>
      </c>
      <c r="AE88" s="176">
        <v>0.25</v>
      </c>
      <c r="AF88" s="176">
        <v>0.25</v>
      </c>
      <c r="AG88" s="176"/>
      <c r="AH88" s="176"/>
      <c r="AI88" s="161"/>
      <c r="AJ88" s="161"/>
      <c r="AK88" s="161"/>
      <c r="AL88" s="161"/>
      <c r="AM88" s="161"/>
      <c r="AN88" s="161"/>
      <c r="AO88" s="161"/>
      <c r="AP88" s="160"/>
      <c r="AQ88" s="160"/>
      <c r="AR88" s="160"/>
      <c r="AS88" s="160"/>
      <c r="AT88" s="160"/>
      <c r="AU88" s="160"/>
      <c r="AV88" s="160"/>
      <c r="AW88" s="160"/>
    </row>
    <row r="89" spans="1:49" ht="51" x14ac:dyDescent="0.2">
      <c r="A89" s="160"/>
      <c r="B89" s="269"/>
      <c r="C89" s="284"/>
      <c r="D89" s="160"/>
      <c r="E89" s="160"/>
      <c r="F89" s="160"/>
      <c r="G89" s="160"/>
      <c r="H89" s="276"/>
      <c r="I89" s="160">
        <v>21</v>
      </c>
      <c r="J89" s="160" t="s">
        <v>253</v>
      </c>
      <c r="K89" s="160"/>
      <c r="L89" s="160"/>
      <c r="M89" s="160"/>
      <c r="N89" s="160"/>
      <c r="O89" s="160"/>
      <c r="P89" s="161"/>
      <c r="Q89" s="160"/>
      <c r="R89" s="160"/>
      <c r="S89" s="160"/>
      <c r="T89" s="160"/>
      <c r="U89" s="160"/>
      <c r="V89" s="160">
        <v>16</v>
      </c>
      <c r="W89" s="166" t="s">
        <v>531</v>
      </c>
      <c r="X89" s="179"/>
      <c r="Y89" s="166" t="s">
        <v>470</v>
      </c>
      <c r="Z89" s="178">
        <v>0.2</v>
      </c>
      <c r="AA89" s="178">
        <v>0.2</v>
      </c>
      <c r="AB89" s="178">
        <v>0.2</v>
      </c>
      <c r="AC89" s="178">
        <v>0.25</v>
      </c>
      <c r="AD89" s="178">
        <v>0.2</v>
      </c>
      <c r="AE89" s="178">
        <v>0.2</v>
      </c>
      <c r="AF89" s="178">
        <v>0.2</v>
      </c>
      <c r="AG89" s="161"/>
      <c r="AH89" s="161"/>
      <c r="AI89" s="161"/>
      <c r="AJ89" s="178"/>
      <c r="AK89" s="161"/>
      <c r="AL89" s="161"/>
      <c r="AM89" s="178"/>
      <c r="AN89" s="161"/>
      <c r="AO89" s="161"/>
      <c r="AP89" s="161"/>
      <c r="AQ89" s="160"/>
      <c r="AR89" s="160"/>
      <c r="AS89" s="160"/>
      <c r="AT89" s="160"/>
      <c r="AU89" s="160"/>
      <c r="AV89" s="160"/>
      <c r="AW89" s="160"/>
    </row>
    <row r="90" spans="1:49" x14ac:dyDescent="0.2">
      <c r="A90" s="160"/>
      <c r="B90" s="269"/>
      <c r="C90" s="284"/>
      <c r="D90" s="160"/>
      <c r="E90" s="160"/>
      <c r="F90" s="160"/>
      <c r="G90" s="160"/>
      <c r="H90" s="276"/>
      <c r="I90" s="160">
        <v>22</v>
      </c>
      <c r="J90" s="160" t="s">
        <v>218</v>
      </c>
      <c r="K90" s="160"/>
      <c r="L90" s="160"/>
      <c r="M90" s="160"/>
      <c r="N90" s="160"/>
      <c r="O90" s="160"/>
      <c r="P90" s="161"/>
      <c r="Q90" s="160"/>
      <c r="R90" s="160"/>
      <c r="S90" s="160"/>
      <c r="T90" s="160"/>
      <c r="U90" s="160"/>
      <c r="V90" s="160">
        <v>17</v>
      </c>
      <c r="W90" s="166" t="s">
        <v>540</v>
      </c>
      <c r="X90" s="179"/>
      <c r="Y90" s="166" t="s">
        <v>539</v>
      </c>
      <c r="Z90" s="178">
        <v>0.1</v>
      </c>
      <c r="AA90" s="178"/>
      <c r="AB90" s="178">
        <v>0.15</v>
      </c>
      <c r="AC90" s="178">
        <v>0.4</v>
      </c>
      <c r="AD90" s="178"/>
      <c r="AE90" s="178"/>
      <c r="AF90" s="161"/>
      <c r="AG90" s="161"/>
      <c r="AH90" s="161"/>
      <c r="AI90" s="161"/>
      <c r="AJ90" s="178"/>
      <c r="AK90" s="161"/>
      <c r="AL90" s="161"/>
      <c r="AM90" s="178"/>
      <c r="AN90" s="161"/>
      <c r="AO90" s="161"/>
      <c r="AP90" s="161"/>
      <c r="AQ90" s="160"/>
      <c r="AR90" s="160"/>
      <c r="AS90" s="160"/>
      <c r="AT90" s="160"/>
      <c r="AU90" s="160"/>
      <c r="AV90" s="160"/>
      <c r="AW90" s="160"/>
    </row>
    <row r="91" spans="1:49" x14ac:dyDescent="0.2">
      <c r="A91" s="160"/>
      <c r="B91" s="269"/>
      <c r="C91" s="284"/>
      <c r="D91" s="160"/>
      <c r="E91" s="160"/>
      <c r="F91" s="160"/>
      <c r="G91" s="160"/>
      <c r="H91" s="276"/>
      <c r="I91" s="160">
        <v>23</v>
      </c>
      <c r="J91" s="160" t="s">
        <v>257</v>
      </c>
      <c r="K91" s="160"/>
      <c r="L91" s="160"/>
      <c r="M91" s="160"/>
      <c r="N91" s="160"/>
      <c r="O91" s="160"/>
      <c r="P91" s="161"/>
      <c r="Q91" s="160"/>
      <c r="R91" s="160"/>
      <c r="S91" s="160"/>
      <c r="T91" s="160"/>
      <c r="U91" s="160"/>
      <c r="V91" s="160">
        <v>18</v>
      </c>
      <c r="W91" s="179" t="s">
        <v>525</v>
      </c>
      <c r="X91" s="180">
        <v>0</v>
      </c>
      <c r="Y91" s="179" t="s">
        <v>425</v>
      </c>
      <c r="Z91" s="178">
        <v>0.1</v>
      </c>
      <c r="AA91" s="161"/>
      <c r="AB91" s="178">
        <v>0.1</v>
      </c>
      <c r="AC91" s="178">
        <v>0.1</v>
      </c>
      <c r="AD91" s="161"/>
      <c r="AE91" s="161"/>
      <c r="AF91" s="161"/>
      <c r="AG91" s="161"/>
      <c r="AH91" s="161"/>
      <c r="AI91" s="161"/>
      <c r="AJ91" s="161"/>
      <c r="AK91" s="161"/>
      <c r="AL91" s="161"/>
      <c r="AM91" s="161"/>
      <c r="AN91" s="161"/>
      <c r="AO91" s="161"/>
      <c r="AP91" s="161"/>
      <c r="AQ91" s="160"/>
      <c r="AR91" s="160"/>
      <c r="AS91" s="160"/>
      <c r="AT91" s="160"/>
      <c r="AU91" s="160"/>
      <c r="AV91" s="160"/>
      <c r="AW91" s="160"/>
    </row>
    <row r="92" spans="1:49" ht="51" x14ac:dyDescent="0.2">
      <c r="A92" s="160"/>
      <c r="B92" s="269"/>
      <c r="C92" s="284"/>
      <c r="D92" s="160"/>
      <c r="E92" s="160"/>
      <c r="F92" s="160"/>
      <c r="G92" s="160"/>
      <c r="H92" s="160"/>
      <c r="I92" s="160">
        <v>24</v>
      </c>
      <c r="J92" s="160" t="s">
        <v>259</v>
      </c>
      <c r="K92" s="160"/>
      <c r="L92" s="160"/>
      <c r="M92" s="160"/>
      <c r="N92" s="160"/>
      <c r="O92" s="160"/>
      <c r="P92" s="161"/>
      <c r="Q92" s="160"/>
      <c r="R92" s="160"/>
      <c r="S92" s="160"/>
      <c r="T92" s="160"/>
      <c r="U92" s="160"/>
      <c r="V92" s="160">
        <v>19</v>
      </c>
      <c r="W92" s="179" t="s">
        <v>529</v>
      </c>
      <c r="X92" s="179"/>
      <c r="Y92" s="179" t="s">
        <v>468</v>
      </c>
      <c r="Z92" s="178">
        <v>0.55000000000000004</v>
      </c>
      <c r="AA92" s="161"/>
      <c r="AB92" s="161"/>
      <c r="AC92" s="178">
        <v>0.2</v>
      </c>
      <c r="AD92" s="161"/>
      <c r="AE92" s="161"/>
      <c r="AF92" s="161"/>
      <c r="AG92" s="161"/>
      <c r="AH92" s="161"/>
      <c r="AI92" s="161"/>
      <c r="AJ92" s="161"/>
      <c r="AK92" s="161"/>
      <c r="AL92" s="161"/>
      <c r="AM92" s="161"/>
      <c r="AN92" s="161"/>
      <c r="AO92" s="161"/>
      <c r="AP92" s="161"/>
      <c r="AQ92" s="160"/>
      <c r="AR92" s="160"/>
      <c r="AS92" s="160"/>
      <c r="AT92" s="160"/>
      <c r="AU92" s="160"/>
      <c r="AV92" s="160"/>
      <c r="AW92" s="160"/>
    </row>
    <row r="93" spans="1:49" ht="25.5" x14ac:dyDescent="0.2">
      <c r="A93" s="160"/>
      <c r="B93" s="269"/>
      <c r="C93" s="284"/>
      <c r="D93" s="160"/>
      <c r="E93" s="160"/>
      <c r="F93" s="160"/>
      <c r="G93" s="160"/>
      <c r="H93" s="160"/>
      <c r="I93" s="160">
        <v>25</v>
      </c>
      <c r="J93" s="160" t="s">
        <v>274</v>
      </c>
      <c r="K93" s="160"/>
      <c r="L93" s="160"/>
      <c r="M93" s="160"/>
      <c r="N93" s="160"/>
      <c r="O93" s="160"/>
      <c r="P93" s="160"/>
      <c r="Q93" s="160"/>
      <c r="R93" s="160"/>
      <c r="S93" s="160"/>
      <c r="T93" s="160"/>
      <c r="U93" s="160"/>
      <c r="V93" s="160">
        <v>20</v>
      </c>
      <c r="W93" s="166" t="s">
        <v>483</v>
      </c>
      <c r="X93" s="168" t="s">
        <v>369</v>
      </c>
      <c r="Y93" s="166" t="s">
        <v>368</v>
      </c>
      <c r="Z93" s="176">
        <v>0.7</v>
      </c>
      <c r="AA93" s="176"/>
      <c r="AB93" s="176">
        <v>0.5</v>
      </c>
      <c r="AC93" s="176"/>
      <c r="AD93" s="176"/>
      <c r="AE93" s="176"/>
      <c r="AF93" s="176">
        <v>0.3</v>
      </c>
      <c r="AG93" s="176"/>
      <c r="AH93" s="178"/>
      <c r="AI93" s="161"/>
      <c r="AJ93" s="161"/>
      <c r="AK93" s="161"/>
      <c r="AL93" s="161"/>
      <c r="AM93" s="161"/>
      <c r="AN93" s="161"/>
      <c r="AO93" s="161"/>
      <c r="AP93" s="160"/>
      <c r="AQ93" s="160"/>
      <c r="AR93" s="160"/>
      <c r="AS93" s="160"/>
      <c r="AT93" s="160"/>
      <c r="AU93" s="160"/>
      <c r="AV93" s="160"/>
      <c r="AW93" s="160"/>
    </row>
    <row r="94" spans="1:49" ht="38.25" x14ac:dyDescent="0.2">
      <c r="A94" s="160"/>
      <c r="B94" s="269"/>
      <c r="C94" s="284"/>
      <c r="D94" s="160"/>
      <c r="E94" s="160"/>
      <c r="F94" s="160"/>
      <c r="G94" s="160"/>
      <c r="H94" s="160"/>
      <c r="I94" s="160">
        <v>26</v>
      </c>
      <c r="J94" s="160" t="s">
        <v>261</v>
      </c>
      <c r="K94" s="160"/>
      <c r="L94" s="160"/>
      <c r="M94" s="160"/>
      <c r="N94" s="160"/>
      <c r="O94" s="160"/>
      <c r="P94" s="160"/>
      <c r="Q94" s="160"/>
      <c r="R94" s="160"/>
      <c r="S94" s="160"/>
      <c r="T94" s="160"/>
      <c r="U94" s="160"/>
      <c r="V94" s="160">
        <v>21</v>
      </c>
      <c r="W94" s="166" t="s">
        <v>482</v>
      </c>
      <c r="X94" s="168" t="s">
        <v>366</v>
      </c>
      <c r="Y94" s="166" t="s">
        <v>365</v>
      </c>
      <c r="Z94" s="176">
        <v>0.8</v>
      </c>
      <c r="AA94" s="176"/>
      <c r="AB94" s="181">
        <v>-0.9</v>
      </c>
      <c r="AC94" s="176"/>
      <c r="AD94" s="176"/>
      <c r="AE94" s="176"/>
      <c r="AF94" s="176">
        <v>0.3</v>
      </c>
      <c r="AG94" s="176"/>
      <c r="AH94" s="178"/>
      <c r="AI94" s="161"/>
      <c r="AJ94" s="161"/>
      <c r="AK94" s="161"/>
      <c r="AL94" s="161"/>
      <c r="AM94" s="161"/>
      <c r="AN94" s="161"/>
      <c r="AO94" s="161"/>
      <c r="AP94" s="160"/>
      <c r="AQ94" s="160"/>
      <c r="AR94" s="160"/>
      <c r="AS94" s="160"/>
      <c r="AT94" s="160"/>
      <c r="AU94" s="160"/>
      <c r="AV94" s="160"/>
      <c r="AW94" s="160"/>
    </row>
    <row r="95" spans="1:49" ht="38.25" x14ac:dyDescent="0.2">
      <c r="A95" s="160"/>
      <c r="B95" s="269"/>
      <c r="C95" s="284"/>
      <c r="D95" s="160"/>
      <c r="E95" s="160"/>
      <c r="F95" s="160"/>
      <c r="G95" s="160"/>
      <c r="H95" s="160"/>
      <c r="I95" s="160">
        <v>27</v>
      </c>
      <c r="J95" s="160" t="s">
        <v>219</v>
      </c>
      <c r="K95" s="160"/>
      <c r="L95" s="160"/>
      <c r="M95" s="160"/>
      <c r="N95" s="160"/>
      <c r="O95" s="160"/>
      <c r="P95" s="160"/>
      <c r="Q95" s="160"/>
      <c r="R95" s="160"/>
      <c r="S95" s="160"/>
      <c r="T95" s="160"/>
      <c r="U95" s="160"/>
      <c r="V95" s="160">
        <v>22</v>
      </c>
      <c r="W95" s="166" t="s">
        <v>620</v>
      </c>
      <c r="X95" s="168" t="s">
        <v>376</v>
      </c>
      <c r="Y95" s="166" t="s">
        <v>618</v>
      </c>
      <c r="Z95" s="176"/>
      <c r="AA95" s="176"/>
      <c r="AB95" s="176"/>
      <c r="AC95" s="176">
        <v>0.4</v>
      </c>
      <c r="AD95" s="176"/>
      <c r="AE95" s="176"/>
      <c r="AF95" s="176"/>
      <c r="AG95" s="176">
        <v>0.3</v>
      </c>
      <c r="AH95" s="178"/>
      <c r="AI95" s="161"/>
      <c r="AJ95" s="161"/>
      <c r="AK95" s="161"/>
      <c r="AL95" s="161"/>
      <c r="AM95" s="161"/>
      <c r="AN95" s="161"/>
      <c r="AO95" s="161"/>
      <c r="AP95" s="160"/>
      <c r="AQ95" s="160"/>
      <c r="AR95" s="160"/>
      <c r="AS95" s="160"/>
      <c r="AT95" s="160"/>
      <c r="AU95" s="160"/>
      <c r="AV95" s="160"/>
      <c r="AW95" s="160"/>
    </row>
    <row r="96" spans="1:49" ht="25.5" x14ac:dyDescent="0.2">
      <c r="A96" s="160"/>
      <c r="B96" s="269"/>
      <c r="C96" s="284"/>
      <c r="D96" s="160"/>
      <c r="E96" s="160"/>
      <c r="F96" s="160"/>
      <c r="G96" s="160"/>
      <c r="H96" s="160"/>
      <c r="I96" s="160">
        <v>28</v>
      </c>
      <c r="J96" s="160" t="s">
        <v>266</v>
      </c>
      <c r="K96" s="160"/>
      <c r="L96" s="160"/>
      <c r="M96" s="160"/>
      <c r="N96" s="160"/>
      <c r="O96" s="160"/>
      <c r="P96" s="160"/>
      <c r="Q96" s="160"/>
      <c r="R96" s="160"/>
      <c r="S96" s="160"/>
      <c r="T96" s="160"/>
      <c r="U96" s="160"/>
      <c r="V96" s="160">
        <v>23</v>
      </c>
      <c r="W96" s="166" t="s">
        <v>497</v>
      </c>
      <c r="X96" s="168" t="s">
        <v>385</v>
      </c>
      <c r="Y96" s="166" t="s">
        <v>96</v>
      </c>
      <c r="Z96" s="176"/>
      <c r="AA96" s="176"/>
      <c r="AB96" s="176">
        <v>0.2</v>
      </c>
      <c r="AC96" s="176">
        <v>0.4</v>
      </c>
      <c r="AD96" s="176"/>
      <c r="AE96" s="176"/>
      <c r="AF96" s="176"/>
      <c r="AG96" s="176"/>
      <c r="AH96" s="176">
        <v>0.2</v>
      </c>
      <c r="AI96" s="161"/>
      <c r="AJ96" s="161"/>
      <c r="AK96" s="161"/>
      <c r="AL96" s="161"/>
      <c r="AM96" s="161"/>
      <c r="AN96" s="161"/>
      <c r="AO96" s="161"/>
      <c r="AP96" s="160"/>
      <c r="AQ96" s="160"/>
      <c r="AR96" s="160"/>
      <c r="AS96" s="160"/>
      <c r="AT96" s="160"/>
      <c r="AU96" s="160"/>
      <c r="AV96" s="160"/>
      <c r="AW96" s="160"/>
    </row>
    <row r="97" spans="1:49" ht="38.25" x14ac:dyDescent="0.2">
      <c r="A97" s="160"/>
      <c r="B97" s="269"/>
      <c r="C97" s="284"/>
      <c r="D97" s="160"/>
      <c r="E97" s="160"/>
      <c r="F97" s="160"/>
      <c r="G97" s="160"/>
      <c r="H97" s="160"/>
      <c r="I97" s="160">
        <v>29</v>
      </c>
      <c r="J97" s="160" t="s">
        <v>260</v>
      </c>
      <c r="K97" s="160"/>
      <c r="L97" s="160"/>
      <c r="M97" s="160"/>
      <c r="N97" s="160"/>
      <c r="O97" s="160"/>
      <c r="P97" s="160"/>
      <c r="Q97" s="160"/>
      <c r="R97" s="160"/>
      <c r="S97" s="160"/>
      <c r="T97" s="160"/>
      <c r="U97" s="160"/>
      <c r="V97" s="160">
        <v>24</v>
      </c>
      <c r="W97" s="166" t="s">
        <v>501</v>
      </c>
      <c r="X97" s="168" t="s">
        <v>391</v>
      </c>
      <c r="Y97" s="166" t="s">
        <v>390</v>
      </c>
      <c r="Z97" s="176"/>
      <c r="AA97" s="176"/>
      <c r="AB97" s="176"/>
      <c r="AC97" s="176">
        <v>0.3</v>
      </c>
      <c r="AD97" s="176"/>
      <c r="AE97" s="176"/>
      <c r="AF97" s="176"/>
      <c r="AG97" s="176"/>
      <c r="AH97" s="176"/>
      <c r="AI97" s="161"/>
      <c r="AJ97" s="161"/>
      <c r="AK97" s="161"/>
      <c r="AL97" s="161"/>
      <c r="AM97" s="161"/>
      <c r="AN97" s="161"/>
      <c r="AO97" s="161"/>
      <c r="AP97" s="160"/>
      <c r="AQ97" s="160"/>
      <c r="AR97" s="160"/>
      <c r="AS97" s="160"/>
      <c r="AT97" s="160"/>
      <c r="AU97" s="160"/>
      <c r="AV97" s="160"/>
      <c r="AW97" s="160"/>
    </row>
    <row r="98" spans="1:49" ht="25.5" customHeight="1" x14ac:dyDescent="0.2">
      <c r="A98" s="160"/>
      <c r="B98" s="269"/>
      <c r="C98" s="284"/>
      <c r="D98" s="160"/>
      <c r="E98" s="160"/>
      <c r="F98" s="160"/>
      <c r="G98" s="160"/>
      <c r="H98" s="160"/>
      <c r="I98" s="160">
        <v>30</v>
      </c>
      <c r="J98" s="160" t="s">
        <v>226</v>
      </c>
      <c r="K98" s="160"/>
      <c r="L98" s="160"/>
      <c r="M98" s="160"/>
      <c r="N98" s="160"/>
      <c r="O98" s="160"/>
      <c r="P98" s="160"/>
      <c r="Q98" s="160"/>
      <c r="R98" s="160"/>
      <c r="S98" s="160"/>
      <c r="T98" s="160"/>
      <c r="U98" s="160"/>
      <c r="V98" s="160">
        <v>25</v>
      </c>
      <c r="W98" s="166" t="s">
        <v>500</v>
      </c>
      <c r="X98" s="168" t="s">
        <v>389</v>
      </c>
      <c r="Y98" s="166" t="s">
        <v>388</v>
      </c>
      <c r="Z98" s="176"/>
      <c r="AA98" s="176"/>
      <c r="AB98" s="176"/>
      <c r="AC98" s="176">
        <v>0.5</v>
      </c>
      <c r="AD98" s="176"/>
      <c r="AE98" s="176"/>
      <c r="AF98" s="176"/>
      <c r="AG98" s="176"/>
      <c r="AH98" s="176"/>
      <c r="AI98" s="161"/>
      <c r="AJ98" s="161"/>
      <c r="AK98" s="161"/>
      <c r="AL98" s="161"/>
      <c r="AM98" s="161"/>
      <c r="AN98" s="161"/>
      <c r="AO98" s="161"/>
      <c r="AP98" s="160"/>
      <c r="AQ98" s="160"/>
      <c r="AR98" s="160"/>
      <c r="AS98" s="160"/>
      <c r="AT98" s="160"/>
      <c r="AU98" s="160"/>
      <c r="AV98" s="160"/>
      <c r="AW98" s="160"/>
    </row>
    <row r="99" spans="1:49" ht="51" x14ac:dyDescent="0.2">
      <c r="A99" s="160"/>
      <c r="B99" s="269"/>
      <c r="C99" s="284"/>
      <c r="D99" s="160"/>
      <c r="E99" s="160"/>
      <c r="F99" s="160"/>
      <c r="G99" s="160"/>
      <c r="H99" s="160"/>
      <c r="I99" s="160">
        <v>31</v>
      </c>
      <c r="J99" s="160" t="s">
        <v>228</v>
      </c>
      <c r="K99" s="160"/>
      <c r="L99" s="160"/>
      <c r="M99" s="160"/>
      <c r="N99" s="160"/>
      <c r="O99" s="160"/>
      <c r="P99" s="160"/>
      <c r="Q99" s="160"/>
      <c r="R99" s="160"/>
      <c r="S99" s="160"/>
      <c r="T99" s="160"/>
      <c r="U99" s="160"/>
      <c r="V99" s="160">
        <v>26</v>
      </c>
      <c r="W99" s="182" t="s">
        <v>548</v>
      </c>
      <c r="X99" s="168"/>
      <c r="Y99" s="182" t="s">
        <v>548</v>
      </c>
      <c r="Z99" s="176"/>
      <c r="AA99" s="176">
        <v>0.23</v>
      </c>
      <c r="AB99" s="176"/>
      <c r="AC99" s="176">
        <v>0.23</v>
      </c>
      <c r="AD99" s="176"/>
      <c r="AE99" s="181"/>
      <c r="AF99" s="176">
        <v>0.23</v>
      </c>
      <c r="AG99" s="181"/>
      <c r="AH99" s="178"/>
      <c r="AI99" s="161"/>
      <c r="AJ99" s="161"/>
      <c r="AK99" s="161"/>
      <c r="AL99" s="161"/>
      <c r="AM99" s="161"/>
      <c r="AN99" s="161"/>
      <c r="AO99" s="161"/>
      <c r="AP99" s="160"/>
      <c r="AQ99" s="160"/>
      <c r="AR99" s="160"/>
      <c r="AS99" s="160"/>
      <c r="AT99" s="160"/>
      <c r="AU99" s="160"/>
      <c r="AV99" s="160"/>
      <c r="AW99" s="160"/>
    </row>
    <row r="100" spans="1:49" ht="51" x14ac:dyDescent="0.2">
      <c r="A100" s="160"/>
      <c r="B100" s="269"/>
      <c r="C100" s="284"/>
      <c r="D100" s="160"/>
      <c r="E100" s="160"/>
      <c r="F100" s="160"/>
      <c r="G100" s="160"/>
      <c r="H100" s="160"/>
      <c r="I100" s="160">
        <v>32</v>
      </c>
      <c r="J100" s="160" t="s">
        <v>221</v>
      </c>
      <c r="K100" s="160"/>
      <c r="L100" s="160"/>
      <c r="M100" s="160"/>
      <c r="N100" s="160"/>
      <c r="O100" s="160"/>
      <c r="P100" s="160"/>
      <c r="Q100" s="160"/>
      <c r="R100" s="160"/>
      <c r="S100" s="160"/>
      <c r="T100" s="160"/>
      <c r="U100" s="160"/>
      <c r="V100" s="160">
        <v>27</v>
      </c>
      <c r="W100" s="182" t="s">
        <v>549</v>
      </c>
      <c r="X100" s="168"/>
      <c r="Y100" s="182" t="s">
        <v>549</v>
      </c>
      <c r="Z100" s="176"/>
      <c r="AA100" s="176">
        <v>0.15</v>
      </c>
      <c r="AB100" s="176"/>
      <c r="AC100" s="176">
        <v>0.15</v>
      </c>
      <c r="AD100" s="176"/>
      <c r="AE100" s="176"/>
      <c r="AF100" s="176">
        <v>0.15</v>
      </c>
      <c r="AG100" s="181"/>
      <c r="AH100" s="178"/>
      <c r="AI100" s="161"/>
      <c r="AJ100" s="161"/>
      <c r="AK100" s="161"/>
      <c r="AL100" s="161"/>
      <c r="AM100" s="161"/>
      <c r="AN100" s="161"/>
      <c r="AO100" s="161"/>
      <c r="AP100" s="160"/>
      <c r="AQ100" s="160"/>
      <c r="AR100" s="160"/>
      <c r="AS100" s="160"/>
      <c r="AT100" s="160"/>
      <c r="AU100" s="160"/>
      <c r="AV100" s="160"/>
      <c r="AW100" s="160"/>
    </row>
    <row r="101" spans="1:49" ht="51" x14ac:dyDescent="0.2">
      <c r="A101" s="160"/>
      <c r="B101" s="269"/>
      <c r="C101" s="284"/>
      <c r="D101" s="160"/>
      <c r="E101" s="160"/>
      <c r="F101" s="160"/>
      <c r="G101" s="160"/>
      <c r="H101" s="160"/>
      <c r="I101" s="160">
        <v>33</v>
      </c>
      <c r="J101" s="160" t="s">
        <v>230</v>
      </c>
      <c r="K101" s="160"/>
      <c r="L101" s="160"/>
      <c r="M101" s="160"/>
      <c r="N101" s="160"/>
      <c r="O101" s="160"/>
      <c r="P101" s="160"/>
      <c r="Q101" s="160"/>
      <c r="R101" s="160"/>
      <c r="S101" s="160"/>
      <c r="T101" s="160"/>
      <c r="U101" s="160"/>
      <c r="V101" s="160">
        <v>28</v>
      </c>
      <c r="W101" s="182" t="s">
        <v>550</v>
      </c>
      <c r="X101" s="168"/>
      <c r="Y101" s="182" t="s">
        <v>550</v>
      </c>
      <c r="Z101" s="176"/>
      <c r="AA101" s="176">
        <v>0.15</v>
      </c>
      <c r="AB101" s="176"/>
      <c r="AC101" s="176">
        <v>0.15</v>
      </c>
      <c r="AD101" s="176"/>
      <c r="AE101" s="176"/>
      <c r="AF101" s="176">
        <v>0.15</v>
      </c>
      <c r="AG101" s="181"/>
      <c r="AH101" s="178"/>
      <c r="AI101" s="161"/>
      <c r="AJ101" s="161"/>
      <c r="AK101" s="161"/>
      <c r="AL101" s="161"/>
      <c r="AM101" s="161"/>
      <c r="AN101" s="161"/>
      <c r="AO101" s="161"/>
      <c r="AP101" s="160"/>
      <c r="AQ101" s="160"/>
      <c r="AR101" s="160"/>
      <c r="AS101" s="160"/>
      <c r="AT101" s="160"/>
      <c r="AU101" s="160"/>
      <c r="AV101" s="160"/>
      <c r="AW101" s="160"/>
    </row>
    <row r="102" spans="1:49" ht="25.5" x14ac:dyDescent="0.2">
      <c r="A102" s="160"/>
      <c r="B102" s="269"/>
      <c r="C102" s="284"/>
      <c r="D102" s="160"/>
      <c r="E102" s="160"/>
      <c r="F102" s="160"/>
      <c r="G102" s="160"/>
      <c r="H102" s="160"/>
      <c r="I102" s="160">
        <v>34</v>
      </c>
      <c r="J102" s="160" t="s">
        <v>204</v>
      </c>
      <c r="K102" s="160"/>
      <c r="L102" s="160"/>
      <c r="M102" s="160"/>
      <c r="N102" s="160"/>
      <c r="O102" s="160"/>
      <c r="P102" s="160"/>
      <c r="Q102" s="160"/>
      <c r="R102" s="160"/>
      <c r="S102" s="160"/>
      <c r="T102" s="160"/>
      <c r="U102" s="160"/>
      <c r="V102" s="160">
        <v>29</v>
      </c>
      <c r="W102" s="166" t="s">
        <v>484</v>
      </c>
      <c r="X102" s="168" t="s">
        <v>370</v>
      </c>
      <c r="Y102" s="166" t="s">
        <v>69</v>
      </c>
      <c r="Z102" s="176">
        <v>0.5</v>
      </c>
      <c r="AA102" s="176"/>
      <c r="AB102" s="176">
        <v>0.6</v>
      </c>
      <c r="AC102" s="176"/>
      <c r="AD102" s="176"/>
      <c r="AE102" s="176"/>
      <c r="AF102" s="176">
        <v>0.3</v>
      </c>
      <c r="AG102" s="177"/>
      <c r="AH102" s="178"/>
      <c r="AI102" s="161"/>
      <c r="AJ102" s="161"/>
      <c r="AK102" s="161"/>
      <c r="AL102" s="161"/>
      <c r="AM102" s="161"/>
      <c r="AN102" s="161"/>
      <c r="AO102" s="161"/>
      <c r="AP102" s="160"/>
      <c r="AQ102" s="160"/>
      <c r="AR102" s="160"/>
      <c r="AS102" s="160"/>
      <c r="AT102" s="160"/>
      <c r="AU102" s="160"/>
      <c r="AV102" s="160"/>
      <c r="AW102" s="160"/>
    </row>
    <row r="103" spans="1:49" x14ac:dyDescent="0.2">
      <c r="A103" s="160"/>
      <c r="B103" s="269"/>
      <c r="C103" s="284"/>
      <c r="D103" s="160"/>
      <c r="E103" s="160"/>
      <c r="F103" s="160"/>
      <c r="G103" s="160"/>
      <c r="H103" s="160"/>
      <c r="I103" s="160">
        <v>35</v>
      </c>
      <c r="J103" s="160" t="s">
        <v>231</v>
      </c>
      <c r="K103" s="160"/>
      <c r="L103" s="160"/>
      <c r="M103" s="160"/>
      <c r="N103" s="160"/>
      <c r="O103" s="160"/>
      <c r="P103" s="160"/>
      <c r="Q103" s="160"/>
      <c r="R103" s="160"/>
      <c r="S103" s="160"/>
      <c r="T103" s="160"/>
      <c r="U103" s="160"/>
      <c r="V103" s="160">
        <v>30</v>
      </c>
      <c r="W103" s="182" t="s">
        <v>481</v>
      </c>
      <c r="X103" s="168" t="s">
        <v>363</v>
      </c>
      <c r="Y103" s="166" t="s">
        <v>63</v>
      </c>
      <c r="Z103" s="176">
        <v>0.75</v>
      </c>
      <c r="AA103" s="176">
        <v>0.7</v>
      </c>
      <c r="AB103" s="176">
        <v>0.7</v>
      </c>
      <c r="AC103" s="181">
        <v>-0.2</v>
      </c>
      <c r="AD103" s="176"/>
      <c r="AE103" s="181">
        <v>-0.2</v>
      </c>
      <c r="AF103" s="181">
        <v>-0.3</v>
      </c>
      <c r="AG103" s="181">
        <v>-1.4</v>
      </c>
      <c r="AH103" s="178"/>
      <c r="AI103" s="161"/>
      <c r="AJ103" s="161"/>
      <c r="AK103" s="161"/>
      <c r="AL103" s="161"/>
      <c r="AM103" s="161"/>
      <c r="AN103" s="161"/>
      <c r="AO103" s="161"/>
      <c r="AP103" s="160"/>
      <c r="AQ103" s="160"/>
      <c r="AR103" s="160"/>
      <c r="AS103" s="160"/>
      <c r="AT103" s="160"/>
      <c r="AU103" s="160"/>
      <c r="AV103" s="160"/>
      <c r="AW103" s="160"/>
    </row>
    <row r="104" spans="1:49" ht="51" x14ac:dyDescent="0.2">
      <c r="A104" s="160"/>
      <c r="B104" s="269"/>
      <c r="C104" s="284"/>
      <c r="D104" s="160"/>
      <c r="E104" s="160"/>
      <c r="F104" s="160"/>
      <c r="G104" s="160"/>
      <c r="H104" s="160"/>
      <c r="I104" s="160">
        <v>36</v>
      </c>
      <c r="J104" s="160" t="s">
        <v>232</v>
      </c>
      <c r="K104" s="160"/>
      <c r="L104" s="160"/>
      <c r="M104" s="160"/>
      <c r="N104" s="160"/>
      <c r="O104" s="160"/>
      <c r="P104" s="160"/>
      <c r="Q104" s="160"/>
      <c r="R104" s="160"/>
      <c r="S104" s="160"/>
      <c r="T104" s="160"/>
      <c r="U104" s="160"/>
      <c r="V104" s="160">
        <v>31</v>
      </c>
      <c r="W104" s="166" t="s">
        <v>538</v>
      </c>
      <c r="X104" s="168"/>
      <c r="Y104" s="166" t="s">
        <v>538</v>
      </c>
      <c r="Z104" s="176">
        <v>0.5</v>
      </c>
      <c r="AA104" s="176"/>
      <c r="AB104" s="176">
        <v>0.5</v>
      </c>
      <c r="AC104" s="181">
        <v>-0.3</v>
      </c>
      <c r="AD104" s="176">
        <v>-0.1</v>
      </c>
      <c r="AE104" s="181"/>
      <c r="AF104" s="181"/>
      <c r="AG104" s="181"/>
      <c r="AH104" s="178"/>
      <c r="AI104" s="161"/>
      <c r="AJ104" s="161"/>
      <c r="AK104" s="161"/>
      <c r="AL104" s="161"/>
      <c r="AM104" s="161"/>
      <c r="AN104" s="161"/>
      <c r="AO104" s="161"/>
      <c r="AP104" s="160"/>
      <c r="AQ104" s="160"/>
      <c r="AR104" s="160"/>
      <c r="AS104" s="160"/>
      <c r="AT104" s="160"/>
      <c r="AU104" s="160"/>
      <c r="AV104" s="160"/>
      <c r="AW104" s="160"/>
    </row>
    <row r="105" spans="1:49" ht="38.25" x14ac:dyDescent="0.2">
      <c r="A105" s="160"/>
      <c r="B105" s="269"/>
      <c r="C105" s="284"/>
      <c r="D105" s="160"/>
      <c r="E105" s="160"/>
      <c r="F105" s="160"/>
      <c r="G105" s="160"/>
      <c r="H105" s="160"/>
      <c r="I105" s="160">
        <v>37</v>
      </c>
      <c r="J105" s="160" t="s">
        <v>267</v>
      </c>
      <c r="K105" s="160"/>
      <c r="L105" s="160"/>
      <c r="M105" s="160"/>
      <c r="N105" s="160"/>
      <c r="O105" s="160"/>
      <c r="P105" s="160"/>
      <c r="Q105" s="160"/>
      <c r="R105" s="160"/>
      <c r="S105" s="160"/>
      <c r="T105" s="160"/>
      <c r="U105" s="160"/>
      <c r="V105" s="160">
        <v>32</v>
      </c>
      <c r="W105" s="166" t="s">
        <v>490</v>
      </c>
      <c r="X105" s="168" t="s">
        <v>377</v>
      </c>
      <c r="Y105" s="166" t="s">
        <v>81</v>
      </c>
      <c r="Z105" s="176">
        <v>0.7</v>
      </c>
      <c r="AA105" s="176"/>
      <c r="AB105" s="176">
        <v>0.5</v>
      </c>
      <c r="AC105" s="181">
        <v>-0.3</v>
      </c>
      <c r="AD105" s="181">
        <v>-0.1</v>
      </c>
      <c r="AE105" s="176"/>
      <c r="AF105" s="176"/>
      <c r="AG105" s="176"/>
      <c r="AH105" s="176"/>
      <c r="AI105" s="161"/>
      <c r="AJ105" s="161"/>
      <c r="AK105" s="161"/>
      <c r="AL105" s="161"/>
      <c r="AM105" s="161"/>
      <c r="AN105" s="161"/>
      <c r="AO105" s="161"/>
      <c r="AP105" s="160"/>
      <c r="AQ105" s="160"/>
      <c r="AR105" s="160"/>
      <c r="AS105" s="160"/>
      <c r="AT105" s="160"/>
      <c r="AU105" s="160"/>
      <c r="AV105" s="160"/>
      <c r="AW105" s="160"/>
    </row>
    <row r="106" spans="1:49" ht="38.25" x14ac:dyDescent="0.2">
      <c r="A106" s="160"/>
      <c r="B106" s="269"/>
      <c r="C106" s="284"/>
      <c r="D106" s="160"/>
      <c r="E106" s="160"/>
      <c r="F106" s="160"/>
      <c r="G106" s="160"/>
      <c r="H106" s="160"/>
      <c r="I106" s="160">
        <v>38</v>
      </c>
      <c r="J106" s="160" t="s">
        <v>205</v>
      </c>
      <c r="K106" s="160"/>
      <c r="L106" s="160"/>
      <c r="M106" s="160"/>
      <c r="N106" s="160"/>
      <c r="O106" s="160"/>
      <c r="P106" s="160"/>
      <c r="Q106" s="160"/>
      <c r="R106" s="160"/>
      <c r="S106" s="160"/>
      <c r="T106" s="160"/>
      <c r="U106" s="160"/>
      <c r="V106" s="160">
        <v>33</v>
      </c>
      <c r="W106" s="166" t="s">
        <v>489</v>
      </c>
      <c r="X106" s="168" t="s">
        <v>375</v>
      </c>
      <c r="Y106" s="166" t="s">
        <v>78</v>
      </c>
      <c r="Z106" s="176">
        <v>1</v>
      </c>
      <c r="AA106" s="176"/>
      <c r="AB106" s="176">
        <v>1</v>
      </c>
      <c r="AC106" s="176"/>
      <c r="AD106" s="176"/>
      <c r="AE106" s="176"/>
      <c r="AF106" s="176">
        <v>0.5</v>
      </c>
      <c r="AG106" s="176">
        <v>1</v>
      </c>
      <c r="AH106" s="178"/>
      <c r="AI106" s="161"/>
      <c r="AJ106" s="161"/>
      <c r="AK106" s="161"/>
      <c r="AL106" s="161"/>
      <c r="AM106" s="161"/>
      <c r="AN106" s="161"/>
      <c r="AO106" s="161"/>
      <c r="AP106" s="160"/>
      <c r="AQ106" s="160"/>
      <c r="AR106" s="160"/>
      <c r="AS106" s="160"/>
      <c r="AT106" s="160"/>
      <c r="AU106" s="160"/>
      <c r="AV106" s="160"/>
      <c r="AW106" s="160"/>
    </row>
    <row r="107" spans="1:49" ht="25.5" x14ac:dyDescent="0.2">
      <c r="A107" s="160"/>
      <c r="B107" s="269"/>
      <c r="C107" s="284"/>
      <c r="D107" s="160"/>
      <c r="E107" s="160"/>
      <c r="F107" s="160"/>
      <c r="G107" s="160"/>
      <c r="H107" s="160"/>
      <c r="I107" s="160">
        <v>39</v>
      </c>
      <c r="J107" s="160" t="s">
        <v>206</v>
      </c>
      <c r="K107" s="160"/>
      <c r="L107" s="160"/>
      <c r="M107" s="160"/>
      <c r="N107" s="160"/>
      <c r="O107" s="160"/>
      <c r="P107" s="160"/>
      <c r="Q107" s="160"/>
      <c r="R107" s="160"/>
      <c r="S107" s="160"/>
      <c r="T107" s="160"/>
      <c r="U107" s="160"/>
      <c r="V107" s="160">
        <v>34</v>
      </c>
      <c r="W107" s="166" t="s">
        <v>488</v>
      </c>
      <c r="X107" s="168" t="s">
        <v>374</v>
      </c>
      <c r="Y107" s="166" t="s">
        <v>76</v>
      </c>
      <c r="Z107" s="176">
        <v>0.5</v>
      </c>
      <c r="AA107" s="176"/>
      <c r="AB107" s="176">
        <v>0.5</v>
      </c>
      <c r="AC107" s="176"/>
      <c r="AD107" s="176"/>
      <c r="AE107" s="176"/>
      <c r="AF107" s="176">
        <v>0.5</v>
      </c>
      <c r="AG107" s="176">
        <v>0.1</v>
      </c>
      <c r="AH107" s="178"/>
      <c r="AI107" s="161"/>
      <c r="AJ107" s="161"/>
      <c r="AK107" s="161"/>
      <c r="AL107" s="161"/>
      <c r="AM107" s="161"/>
      <c r="AN107" s="161"/>
      <c r="AO107" s="161"/>
      <c r="AP107" s="160"/>
      <c r="AQ107" s="160"/>
      <c r="AR107" s="160"/>
      <c r="AS107" s="160"/>
      <c r="AT107" s="160"/>
      <c r="AU107" s="160"/>
      <c r="AV107" s="160"/>
      <c r="AW107" s="160"/>
    </row>
    <row r="108" spans="1:49" ht="25.5" x14ac:dyDescent="0.2">
      <c r="A108" s="160"/>
      <c r="B108" s="269"/>
      <c r="C108" s="284"/>
      <c r="D108" s="160"/>
      <c r="E108" s="160"/>
      <c r="F108" s="160"/>
      <c r="G108" s="160"/>
      <c r="H108" s="160"/>
      <c r="I108" s="160">
        <v>40</v>
      </c>
      <c r="J108" s="160" t="s">
        <v>238</v>
      </c>
      <c r="K108" s="160"/>
      <c r="L108" s="160"/>
      <c r="M108" s="160"/>
      <c r="N108" s="160"/>
      <c r="O108" s="160"/>
      <c r="P108" s="160"/>
      <c r="Q108" s="160"/>
      <c r="R108" s="160"/>
      <c r="S108" s="160"/>
      <c r="T108" s="160"/>
      <c r="U108" s="160"/>
      <c r="V108" s="160">
        <v>35</v>
      </c>
      <c r="W108" s="166" t="s">
        <v>495</v>
      </c>
      <c r="X108" s="168" t="s">
        <v>383</v>
      </c>
      <c r="Y108" s="166" t="s">
        <v>92</v>
      </c>
      <c r="Z108" s="176">
        <v>0.5</v>
      </c>
      <c r="AA108" s="176">
        <v>0.2</v>
      </c>
      <c r="AB108" s="176">
        <v>0.5</v>
      </c>
      <c r="AC108" s="176">
        <v>0.2</v>
      </c>
      <c r="AD108" s="176"/>
      <c r="AE108" s="176"/>
      <c r="AF108" s="176"/>
      <c r="AG108" s="176">
        <v>0.1</v>
      </c>
      <c r="AH108" s="176">
        <v>0.1</v>
      </c>
      <c r="AI108" s="161"/>
      <c r="AJ108" s="161"/>
      <c r="AK108" s="161"/>
      <c r="AL108" s="161"/>
      <c r="AM108" s="161"/>
      <c r="AN108" s="161"/>
      <c r="AO108" s="161"/>
      <c r="AP108" s="160"/>
      <c r="AQ108" s="160"/>
      <c r="AR108" s="160"/>
      <c r="AS108" s="160"/>
      <c r="AT108" s="160"/>
      <c r="AU108" s="160"/>
      <c r="AV108" s="160"/>
      <c r="AW108" s="160"/>
    </row>
    <row r="109" spans="1:49" ht="25.5" x14ac:dyDescent="0.2">
      <c r="A109" s="160"/>
      <c r="B109" s="269"/>
      <c r="C109" s="284"/>
      <c r="D109" s="160"/>
      <c r="E109" s="160"/>
      <c r="F109" s="160"/>
      <c r="G109" s="160"/>
      <c r="H109" s="160"/>
      <c r="I109" s="160">
        <v>41</v>
      </c>
      <c r="J109" s="160" t="s">
        <v>207</v>
      </c>
      <c r="K109" s="160"/>
      <c r="L109" s="160"/>
      <c r="M109" s="160"/>
      <c r="N109" s="160"/>
      <c r="O109" s="160"/>
      <c r="P109" s="160"/>
      <c r="Q109" s="160"/>
      <c r="R109" s="160"/>
      <c r="S109" s="160"/>
      <c r="T109" s="160"/>
      <c r="U109" s="160"/>
      <c r="V109" s="160">
        <v>36</v>
      </c>
      <c r="W109" s="166" t="s">
        <v>609</v>
      </c>
      <c r="X109" s="168"/>
      <c r="Y109" s="166" t="s">
        <v>592</v>
      </c>
      <c r="Z109" s="176">
        <v>1</v>
      </c>
      <c r="AA109" s="176">
        <v>1</v>
      </c>
      <c r="AB109" s="176">
        <v>1</v>
      </c>
      <c r="AC109" s="176"/>
      <c r="AD109" s="176"/>
      <c r="AE109" s="176"/>
      <c r="AF109" s="176"/>
      <c r="AG109" s="176"/>
      <c r="AH109" s="176"/>
      <c r="AI109" s="161"/>
      <c r="AJ109" s="161"/>
      <c r="AK109" s="161"/>
      <c r="AL109" s="161"/>
      <c r="AM109" s="161"/>
      <c r="AN109" s="161"/>
      <c r="AO109" s="161"/>
      <c r="AP109" s="160"/>
      <c r="AQ109" s="160"/>
      <c r="AR109" s="160"/>
      <c r="AS109" s="160"/>
      <c r="AT109" s="160"/>
      <c r="AU109" s="160"/>
      <c r="AV109" s="160"/>
      <c r="AW109" s="160"/>
    </row>
    <row r="110" spans="1:49" ht="51" x14ac:dyDescent="0.2">
      <c r="A110" s="160"/>
      <c r="B110" s="269"/>
      <c r="C110" s="284"/>
      <c r="D110" s="160"/>
      <c r="E110" s="160"/>
      <c r="F110" s="160"/>
      <c r="G110" s="160"/>
      <c r="H110" s="160"/>
      <c r="I110" s="160">
        <v>42</v>
      </c>
      <c r="J110" s="160" t="s">
        <v>239</v>
      </c>
      <c r="K110" s="160"/>
      <c r="L110" s="160"/>
      <c r="M110" s="160"/>
      <c r="N110" s="160"/>
      <c r="O110" s="160"/>
      <c r="P110" s="160"/>
      <c r="Q110" s="160"/>
      <c r="R110" s="160"/>
      <c r="S110" s="160"/>
      <c r="T110" s="160"/>
      <c r="U110" s="160"/>
      <c r="V110" s="160">
        <v>37</v>
      </c>
      <c r="W110" s="166" t="s">
        <v>593</v>
      </c>
      <c r="X110" s="168"/>
      <c r="Y110" s="166" t="s">
        <v>594</v>
      </c>
      <c r="Z110" s="176">
        <v>0.15</v>
      </c>
      <c r="AA110" s="176">
        <v>0.1</v>
      </c>
      <c r="AB110" s="176">
        <v>0.4</v>
      </c>
      <c r="AC110" s="176">
        <v>0.6</v>
      </c>
      <c r="AD110" s="176">
        <v>0.4</v>
      </c>
      <c r="AE110" s="176">
        <v>0.4</v>
      </c>
      <c r="AF110" s="176"/>
      <c r="AG110" s="176"/>
      <c r="AH110" s="176"/>
      <c r="AI110" s="161"/>
      <c r="AJ110" s="161"/>
      <c r="AK110" s="161"/>
      <c r="AL110" s="161"/>
      <c r="AM110" s="161"/>
      <c r="AN110" s="161"/>
      <c r="AO110" s="161"/>
      <c r="AP110" s="160"/>
      <c r="AQ110" s="160"/>
      <c r="AR110" s="160"/>
      <c r="AS110" s="160"/>
      <c r="AT110" s="160"/>
      <c r="AU110" s="160"/>
      <c r="AV110" s="160"/>
      <c r="AW110" s="160"/>
    </row>
    <row r="111" spans="1:49" ht="38.25" x14ac:dyDescent="0.2">
      <c r="A111" s="160"/>
      <c r="B111" s="269"/>
      <c r="C111" s="284"/>
      <c r="D111" s="160"/>
      <c r="E111" s="160"/>
      <c r="F111" s="160"/>
      <c r="G111" s="160"/>
      <c r="H111" s="160"/>
      <c r="I111" s="160">
        <v>43</v>
      </c>
      <c r="J111" s="160" t="s">
        <v>222</v>
      </c>
      <c r="K111" s="160"/>
      <c r="L111" s="160"/>
      <c r="M111" s="160"/>
      <c r="N111" s="160"/>
      <c r="O111" s="160"/>
      <c r="P111" s="160"/>
      <c r="Q111" s="160"/>
      <c r="R111" s="160"/>
      <c r="S111" s="160"/>
      <c r="T111" s="160"/>
      <c r="U111" s="160"/>
      <c r="V111" s="160">
        <v>38</v>
      </c>
      <c r="W111" s="166" t="s">
        <v>595</v>
      </c>
      <c r="X111" s="168"/>
      <c r="Y111" s="166" t="s">
        <v>596</v>
      </c>
      <c r="Z111" s="176">
        <v>0.15</v>
      </c>
      <c r="AA111" s="176">
        <v>0.25</v>
      </c>
      <c r="AB111" s="176">
        <v>0.4</v>
      </c>
      <c r="AC111" s="176">
        <v>0.6</v>
      </c>
      <c r="AD111" s="176">
        <v>0.4</v>
      </c>
      <c r="AE111" s="176">
        <v>0.4</v>
      </c>
      <c r="AF111" s="176"/>
      <c r="AG111" s="176"/>
      <c r="AH111" s="176"/>
      <c r="AI111" s="161"/>
      <c r="AJ111" s="161"/>
      <c r="AK111" s="161"/>
      <c r="AL111" s="161"/>
      <c r="AM111" s="161"/>
      <c r="AN111" s="161"/>
      <c r="AO111" s="161"/>
      <c r="AP111" s="160"/>
      <c r="AQ111" s="160"/>
      <c r="AR111" s="160"/>
      <c r="AS111" s="160"/>
      <c r="AT111" s="160"/>
      <c r="AU111" s="160"/>
      <c r="AV111" s="160"/>
      <c r="AW111" s="160"/>
    </row>
    <row r="112" spans="1:49" ht="38.25" x14ac:dyDescent="0.2">
      <c r="A112" s="160"/>
      <c r="B112" s="269"/>
      <c r="C112" s="284"/>
      <c r="D112" s="160"/>
      <c r="E112" s="160"/>
      <c r="F112" s="160"/>
      <c r="G112" s="160"/>
      <c r="H112" s="160"/>
      <c r="I112" s="160">
        <v>44</v>
      </c>
      <c r="J112" s="160" t="s">
        <v>269</v>
      </c>
      <c r="K112" s="160"/>
      <c r="L112" s="160"/>
      <c r="M112" s="160"/>
      <c r="N112" s="160"/>
      <c r="O112" s="160"/>
      <c r="P112" s="160"/>
      <c r="Q112" s="160"/>
      <c r="R112" s="160"/>
      <c r="S112" s="160"/>
      <c r="T112" s="160"/>
      <c r="U112" s="160"/>
      <c r="V112" s="160">
        <v>39</v>
      </c>
      <c r="W112" s="166" t="s">
        <v>597</v>
      </c>
      <c r="X112" s="168"/>
      <c r="Y112" s="166" t="s">
        <v>598</v>
      </c>
      <c r="Z112" s="176"/>
      <c r="AA112" s="176">
        <v>0.3</v>
      </c>
      <c r="AB112" s="176"/>
      <c r="AC112" s="176">
        <v>0.5</v>
      </c>
      <c r="AD112" s="176">
        <v>0.5</v>
      </c>
      <c r="AE112" s="176"/>
      <c r="AF112" s="176"/>
      <c r="AG112" s="176"/>
      <c r="AH112" s="176"/>
      <c r="AI112" s="161"/>
      <c r="AJ112" s="161"/>
      <c r="AK112" s="161"/>
      <c r="AL112" s="161"/>
      <c r="AM112" s="161"/>
      <c r="AN112" s="161"/>
      <c r="AO112" s="161"/>
      <c r="AP112" s="160"/>
      <c r="AQ112" s="160"/>
      <c r="AR112" s="160"/>
      <c r="AS112" s="160"/>
      <c r="AT112" s="160"/>
      <c r="AU112" s="160"/>
      <c r="AV112" s="160"/>
      <c r="AW112" s="160"/>
    </row>
    <row r="113" spans="1:49" ht="63.75" x14ac:dyDescent="0.2">
      <c r="A113" s="160"/>
      <c r="B113" s="269"/>
      <c r="C113" s="284"/>
      <c r="D113" s="160"/>
      <c r="E113" s="160"/>
      <c r="F113" s="160"/>
      <c r="G113" s="160"/>
      <c r="H113" s="160"/>
      <c r="I113" s="160">
        <v>45</v>
      </c>
      <c r="J113" s="160" t="s">
        <v>243</v>
      </c>
      <c r="K113" s="160"/>
      <c r="L113" s="160"/>
      <c r="M113" s="160"/>
      <c r="N113" s="160"/>
      <c r="O113" s="160"/>
      <c r="P113" s="160"/>
      <c r="Q113" s="160"/>
      <c r="R113" s="160"/>
      <c r="S113" s="160"/>
      <c r="T113" s="160"/>
      <c r="U113" s="160"/>
      <c r="V113" s="160">
        <v>40</v>
      </c>
      <c r="W113" s="166" t="s">
        <v>599</v>
      </c>
      <c r="X113" s="168"/>
      <c r="Y113" s="166" t="s">
        <v>600</v>
      </c>
      <c r="Z113" s="176">
        <v>0.15</v>
      </c>
      <c r="AA113" s="176"/>
      <c r="AB113" s="176">
        <v>0.1</v>
      </c>
      <c r="AC113" s="176">
        <v>0.6</v>
      </c>
      <c r="AD113" s="176">
        <v>0.3</v>
      </c>
      <c r="AE113" s="176">
        <v>0.3</v>
      </c>
      <c r="AF113" s="176"/>
      <c r="AG113" s="176"/>
      <c r="AH113" s="176"/>
      <c r="AI113" s="161"/>
      <c r="AJ113" s="161"/>
      <c r="AK113" s="161"/>
      <c r="AL113" s="161"/>
      <c r="AM113" s="161"/>
      <c r="AN113" s="161"/>
      <c r="AO113" s="161"/>
      <c r="AP113" s="160"/>
      <c r="AQ113" s="160"/>
      <c r="AR113" s="160"/>
      <c r="AS113" s="160"/>
      <c r="AT113" s="160"/>
      <c r="AU113" s="160"/>
      <c r="AV113" s="160"/>
      <c r="AW113" s="160"/>
    </row>
    <row r="114" spans="1:49" ht="31.5" x14ac:dyDescent="0.2">
      <c r="A114" s="160"/>
      <c r="B114" s="269"/>
      <c r="C114" s="284"/>
      <c r="D114" s="160"/>
      <c r="E114" s="160"/>
      <c r="F114" s="160"/>
      <c r="G114" s="160"/>
      <c r="H114" s="160"/>
      <c r="I114" s="160">
        <v>46</v>
      </c>
      <c r="J114" s="160" t="s">
        <v>270</v>
      </c>
      <c r="K114" s="160"/>
      <c r="L114" s="160"/>
      <c r="M114" s="160"/>
      <c r="N114" s="160"/>
      <c r="O114" s="160"/>
      <c r="P114" s="160"/>
      <c r="Q114" s="160"/>
      <c r="R114" s="160"/>
      <c r="S114" s="160"/>
      <c r="T114" s="160"/>
      <c r="U114" s="160"/>
      <c r="V114" s="160">
        <v>41</v>
      </c>
      <c r="W114" s="183" t="s">
        <v>480</v>
      </c>
      <c r="X114" s="168"/>
      <c r="Y114" s="166"/>
      <c r="Z114" s="176"/>
      <c r="AA114" s="176"/>
      <c r="AB114" s="176"/>
      <c r="AC114" s="176"/>
      <c r="AD114" s="176"/>
      <c r="AE114" s="176"/>
      <c r="AF114" s="176"/>
      <c r="AG114" s="176"/>
      <c r="AH114" s="176"/>
      <c r="AI114" s="161"/>
      <c r="AJ114" s="161"/>
      <c r="AK114" s="161"/>
      <c r="AL114" s="161"/>
      <c r="AM114" s="161"/>
      <c r="AN114" s="161"/>
      <c r="AO114" s="161"/>
      <c r="AP114" s="160"/>
      <c r="AQ114" s="160"/>
      <c r="AR114" s="160"/>
      <c r="AS114" s="160"/>
      <c r="AT114" s="160"/>
      <c r="AU114" s="160"/>
      <c r="AV114" s="160"/>
      <c r="AW114" s="160"/>
    </row>
    <row r="115" spans="1:49" ht="25.5" x14ac:dyDescent="0.2">
      <c r="A115" s="160"/>
      <c r="B115" s="269"/>
      <c r="C115" s="284"/>
      <c r="D115" s="160"/>
      <c r="E115" s="160"/>
      <c r="F115" s="160"/>
      <c r="G115" s="160"/>
      <c r="H115" s="160"/>
      <c r="I115" s="160">
        <v>47</v>
      </c>
      <c r="J115" s="160" t="s">
        <v>248</v>
      </c>
      <c r="K115" s="160"/>
      <c r="L115" s="160"/>
      <c r="M115" s="160"/>
      <c r="N115" s="160"/>
      <c r="O115" s="160"/>
      <c r="P115" s="160"/>
      <c r="Q115" s="160"/>
      <c r="R115" s="160"/>
      <c r="S115" s="160"/>
      <c r="T115" s="160"/>
      <c r="U115" s="160"/>
      <c r="V115" s="160">
        <v>42</v>
      </c>
      <c r="W115" s="166" t="s">
        <v>515</v>
      </c>
      <c r="X115" s="168" t="s">
        <v>410</v>
      </c>
      <c r="Y115" s="166" t="s">
        <v>140</v>
      </c>
      <c r="Z115" s="176"/>
      <c r="AA115" s="176">
        <v>0.3</v>
      </c>
      <c r="AB115" s="176"/>
      <c r="AC115" s="176"/>
      <c r="AD115" s="176"/>
      <c r="AE115" s="176"/>
      <c r="AF115" s="176"/>
      <c r="AG115" s="176"/>
      <c r="AH115" s="176"/>
      <c r="AI115" s="178"/>
      <c r="AJ115" s="178"/>
      <c r="AK115" s="178"/>
      <c r="AL115" s="178">
        <v>0.3</v>
      </c>
      <c r="AM115" s="178">
        <v>0.3</v>
      </c>
      <c r="AN115" s="178">
        <v>0.3</v>
      </c>
      <c r="AO115" s="178"/>
      <c r="AP115" s="160"/>
      <c r="AQ115" s="160"/>
      <c r="AR115" s="160"/>
      <c r="AS115" s="160"/>
      <c r="AT115" s="160"/>
      <c r="AU115" s="160"/>
      <c r="AV115" s="160"/>
      <c r="AW115" s="160"/>
    </row>
    <row r="116" spans="1:49" ht="38.25" x14ac:dyDescent="0.2">
      <c r="A116" s="160"/>
      <c r="B116" s="269"/>
      <c r="C116" s="284"/>
      <c r="D116" s="160"/>
      <c r="E116" s="160"/>
      <c r="F116" s="160"/>
      <c r="G116" s="160"/>
      <c r="H116" s="160"/>
      <c r="I116" s="160">
        <v>48</v>
      </c>
      <c r="J116" s="160" t="s">
        <v>250</v>
      </c>
      <c r="K116" s="160"/>
      <c r="L116" s="160"/>
      <c r="M116" s="160"/>
      <c r="N116" s="160"/>
      <c r="O116" s="160"/>
      <c r="P116" s="160"/>
      <c r="Q116" s="160"/>
      <c r="R116" s="160"/>
      <c r="S116" s="160"/>
      <c r="T116" s="160"/>
      <c r="U116" s="160"/>
      <c r="V116" s="160">
        <v>43</v>
      </c>
      <c r="W116" s="166" t="s">
        <v>645</v>
      </c>
      <c r="X116" s="179"/>
      <c r="Y116" s="166" t="s">
        <v>646</v>
      </c>
      <c r="Z116" s="161"/>
      <c r="AA116" s="161"/>
      <c r="AB116" s="161"/>
      <c r="AC116" s="161"/>
      <c r="AD116" s="161"/>
      <c r="AE116" s="161"/>
      <c r="AF116" s="161"/>
      <c r="AG116" s="161"/>
      <c r="AH116" s="161"/>
      <c r="AI116" s="178">
        <v>0.3</v>
      </c>
      <c r="AJ116" s="178">
        <v>0.3</v>
      </c>
      <c r="AK116" s="178">
        <v>0.3</v>
      </c>
      <c r="AL116" s="178">
        <v>0.3</v>
      </c>
      <c r="AM116" s="178">
        <v>0.3</v>
      </c>
      <c r="AN116" s="178">
        <v>0.3</v>
      </c>
      <c r="AO116" s="161"/>
      <c r="AP116" s="161"/>
      <c r="AQ116" s="160"/>
      <c r="AR116" s="160"/>
      <c r="AS116" s="160"/>
      <c r="AT116" s="160"/>
      <c r="AU116" s="160"/>
      <c r="AV116" s="160"/>
      <c r="AW116" s="160"/>
    </row>
    <row r="117" spans="1:49" ht="38.25" x14ac:dyDescent="0.2">
      <c r="A117" s="160"/>
      <c r="B117" s="269"/>
      <c r="C117" s="284"/>
      <c r="D117" s="160"/>
      <c r="E117" s="160"/>
      <c r="F117" s="160"/>
      <c r="G117" s="160"/>
      <c r="H117" s="160"/>
      <c r="I117" s="160"/>
      <c r="J117" s="160"/>
      <c r="K117" s="160"/>
      <c r="L117" s="160"/>
      <c r="M117" s="160"/>
      <c r="N117" s="160"/>
      <c r="O117" s="160"/>
      <c r="P117" s="160"/>
      <c r="Q117" s="160"/>
      <c r="R117" s="160"/>
      <c r="S117" s="160"/>
      <c r="T117" s="160"/>
      <c r="U117" s="160"/>
      <c r="V117" s="160">
        <v>44</v>
      </c>
      <c r="W117" s="166" t="s">
        <v>647</v>
      </c>
      <c r="X117" s="179"/>
      <c r="Y117" s="166" t="s">
        <v>648</v>
      </c>
      <c r="Z117" s="161"/>
      <c r="AA117" s="161">
        <v>0.15</v>
      </c>
      <c r="AB117" s="161"/>
      <c r="AC117" s="161"/>
      <c r="AD117" s="161"/>
      <c r="AE117" s="161"/>
      <c r="AF117" s="161"/>
      <c r="AG117" s="161"/>
      <c r="AH117" s="161"/>
      <c r="AI117" s="178"/>
      <c r="AJ117" s="178"/>
      <c r="AK117" s="178"/>
      <c r="AL117" s="178"/>
      <c r="AM117" s="178"/>
      <c r="AN117" s="178"/>
      <c r="AO117" s="161"/>
      <c r="AP117" s="161"/>
      <c r="AQ117" s="160"/>
      <c r="AR117" s="160"/>
      <c r="AS117" s="160"/>
      <c r="AT117" s="160"/>
      <c r="AU117" s="160"/>
      <c r="AV117" s="160"/>
      <c r="AW117" s="160"/>
    </row>
    <row r="118" spans="1:49" ht="25.5" x14ac:dyDescent="0.2">
      <c r="A118" s="160"/>
      <c r="B118" s="269"/>
      <c r="C118" s="284"/>
      <c r="D118" s="160"/>
      <c r="E118" s="160"/>
      <c r="F118" s="160"/>
      <c r="G118" s="160"/>
      <c r="H118" s="160"/>
      <c r="I118" s="160">
        <v>49</v>
      </c>
      <c r="J118" s="160" t="s">
        <v>254</v>
      </c>
      <c r="K118" s="160"/>
      <c r="L118" s="160"/>
      <c r="M118" s="160"/>
      <c r="N118" s="160"/>
      <c r="O118" s="160"/>
      <c r="P118" s="160"/>
      <c r="Q118" s="160"/>
      <c r="R118" s="160"/>
      <c r="S118" s="160"/>
      <c r="T118" s="160"/>
      <c r="U118" s="160"/>
      <c r="V118" s="160">
        <v>45</v>
      </c>
      <c r="W118" s="166" t="s">
        <v>522</v>
      </c>
      <c r="X118" s="168" t="s">
        <v>421</v>
      </c>
      <c r="Y118" s="166" t="s">
        <v>420</v>
      </c>
      <c r="Z118" s="176"/>
      <c r="AA118" s="176"/>
      <c r="AB118" s="176"/>
      <c r="AC118" s="176"/>
      <c r="AD118" s="176"/>
      <c r="AE118" s="176"/>
      <c r="AF118" s="176"/>
      <c r="AG118" s="176"/>
      <c r="AH118" s="176"/>
      <c r="AI118" s="178"/>
      <c r="AJ118" s="178"/>
      <c r="AK118" s="178"/>
      <c r="AL118" s="178"/>
      <c r="AM118" s="178"/>
      <c r="AN118" s="178"/>
      <c r="AO118" s="178">
        <v>0.8</v>
      </c>
      <c r="AP118" s="160"/>
      <c r="AQ118" s="160"/>
      <c r="AR118" s="160"/>
      <c r="AS118" s="160"/>
      <c r="AT118" s="160"/>
      <c r="AU118" s="160"/>
      <c r="AV118" s="160"/>
      <c r="AW118" s="160"/>
    </row>
    <row r="119" spans="1:49" ht="38.25" x14ac:dyDescent="0.2">
      <c r="A119" s="160"/>
      <c r="B119" s="269"/>
      <c r="C119" s="284"/>
      <c r="D119" s="160"/>
      <c r="E119" s="160"/>
      <c r="F119" s="160"/>
      <c r="G119" s="160"/>
      <c r="H119" s="160"/>
      <c r="I119" s="160">
        <v>50</v>
      </c>
      <c r="J119" s="160" t="s">
        <v>208</v>
      </c>
      <c r="K119" s="160"/>
      <c r="L119" s="160"/>
      <c r="M119" s="160"/>
      <c r="N119" s="160"/>
      <c r="O119" s="160"/>
      <c r="P119" s="160"/>
      <c r="Q119" s="160"/>
      <c r="R119" s="160"/>
      <c r="S119" s="160"/>
      <c r="T119" s="160"/>
      <c r="U119" s="160"/>
      <c r="V119" s="160">
        <v>46</v>
      </c>
      <c r="W119" s="166" t="s">
        <v>523</v>
      </c>
      <c r="X119" s="168" t="s">
        <v>423</v>
      </c>
      <c r="Y119" s="166" t="s">
        <v>422</v>
      </c>
      <c r="Z119" s="176"/>
      <c r="AA119" s="176"/>
      <c r="AB119" s="176"/>
      <c r="AC119" s="176"/>
      <c r="AD119" s="176"/>
      <c r="AE119" s="176"/>
      <c r="AF119" s="176"/>
      <c r="AG119" s="176"/>
      <c r="AH119" s="176"/>
      <c r="AI119" s="178"/>
      <c r="AJ119" s="178"/>
      <c r="AK119" s="178"/>
      <c r="AL119" s="178"/>
      <c r="AM119" s="178"/>
      <c r="AN119" s="178"/>
      <c r="AO119" s="178">
        <v>1</v>
      </c>
      <c r="AP119" s="160"/>
      <c r="AQ119" s="160"/>
      <c r="AR119" s="160"/>
      <c r="AS119" s="160"/>
      <c r="AT119" s="160"/>
      <c r="AU119" s="160"/>
      <c r="AV119" s="160"/>
      <c r="AW119" s="160"/>
    </row>
    <row r="120" spans="1:49" ht="25.5" x14ac:dyDescent="0.2">
      <c r="A120" s="160"/>
      <c r="B120" s="269"/>
      <c r="C120" s="284"/>
      <c r="D120" s="160"/>
      <c r="E120" s="160"/>
      <c r="F120" s="160"/>
      <c r="G120" s="160"/>
      <c r="H120" s="160"/>
      <c r="I120" s="160">
        <v>51</v>
      </c>
      <c r="J120" s="160" t="s">
        <v>256</v>
      </c>
      <c r="K120" s="160"/>
      <c r="L120" s="160"/>
      <c r="M120" s="160"/>
      <c r="N120" s="160"/>
      <c r="O120" s="160"/>
      <c r="P120" s="160"/>
      <c r="Q120" s="160"/>
      <c r="R120" s="160"/>
      <c r="S120" s="160"/>
      <c r="T120" s="160"/>
      <c r="U120" s="160"/>
      <c r="V120" s="160">
        <v>47</v>
      </c>
      <c r="W120" s="166" t="s">
        <v>509</v>
      </c>
      <c r="X120" s="168" t="s">
        <v>399</v>
      </c>
      <c r="Y120" s="166" t="s">
        <v>126</v>
      </c>
      <c r="Z120" s="176"/>
      <c r="AA120" s="176"/>
      <c r="AB120" s="176"/>
      <c r="AC120" s="176">
        <v>0.2</v>
      </c>
      <c r="AD120" s="176"/>
      <c r="AE120" s="176"/>
      <c r="AF120" s="176">
        <v>0.3</v>
      </c>
      <c r="AG120" s="176"/>
      <c r="AH120" s="176">
        <v>0.5</v>
      </c>
      <c r="AI120" s="161"/>
      <c r="AJ120" s="161"/>
      <c r="AK120" s="161"/>
      <c r="AL120" s="161"/>
      <c r="AM120" s="161"/>
      <c r="AN120" s="161"/>
      <c r="AO120" s="161"/>
      <c r="AP120" s="160"/>
      <c r="AQ120" s="160"/>
      <c r="AR120" s="160"/>
      <c r="AS120" s="160"/>
      <c r="AT120" s="160"/>
      <c r="AU120" s="160"/>
      <c r="AV120" s="160"/>
      <c r="AW120" s="160"/>
    </row>
    <row r="121" spans="1:49" ht="25.5" x14ac:dyDescent="0.2">
      <c r="A121" s="160"/>
      <c r="B121" s="269"/>
      <c r="C121" s="284"/>
      <c r="D121" s="160"/>
      <c r="E121" s="160"/>
      <c r="F121" s="160"/>
      <c r="G121" s="160"/>
      <c r="H121" s="160"/>
      <c r="I121" s="160">
        <v>52</v>
      </c>
      <c r="J121" s="160" t="s">
        <v>258</v>
      </c>
      <c r="K121" s="160"/>
      <c r="L121" s="160"/>
      <c r="M121" s="160"/>
      <c r="N121" s="160"/>
      <c r="O121" s="160"/>
      <c r="P121" s="160"/>
      <c r="Q121" s="160"/>
      <c r="R121" s="160"/>
      <c r="S121" s="160"/>
      <c r="T121" s="160"/>
      <c r="U121" s="160"/>
      <c r="V121" s="160">
        <v>48</v>
      </c>
      <c r="W121" s="166" t="s">
        <v>519</v>
      </c>
      <c r="X121" s="168" t="s">
        <v>416</v>
      </c>
      <c r="Y121" s="166" t="s">
        <v>415</v>
      </c>
      <c r="Z121" s="176"/>
      <c r="AA121" s="176">
        <v>0.3</v>
      </c>
      <c r="AB121" s="176"/>
      <c r="AC121" s="176"/>
      <c r="AD121" s="181">
        <v>-0.1</v>
      </c>
      <c r="AE121" s="176"/>
      <c r="AF121" s="176"/>
      <c r="AG121" s="176"/>
      <c r="AH121" s="176"/>
      <c r="AI121" s="178"/>
      <c r="AJ121" s="178"/>
      <c r="AK121" s="178"/>
      <c r="AL121" s="178"/>
      <c r="AM121" s="178"/>
      <c r="AN121" s="178"/>
      <c r="AO121" s="178"/>
      <c r="AP121" s="160"/>
      <c r="AQ121" s="160"/>
      <c r="AR121" s="160"/>
      <c r="AS121" s="160"/>
      <c r="AT121" s="160"/>
      <c r="AU121" s="160"/>
      <c r="AV121" s="160"/>
      <c r="AW121" s="160"/>
    </row>
    <row r="122" spans="1:49" x14ac:dyDescent="0.2">
      <c r="A122" s="160"/>
      <c r="B122" s="269"/>
      <c r="C122" s="284"/>
      <c r="D122" s="160"/>
      <c r="E122" s="160"/>
      <c r="F122" s="160"/>
      <c r="G122" s="160"/>
      <c r="H122" s="160"/>
      <c r="I122" s="160">
        <v>53</v>
      </c>
      <c r="J122" s="160" t="s">
        <v>209</v>
      </c>
      <c r="K122" s="160"/>
      <c r="L122" s="160"/>
      <c r="M122" s="160"/>
      <c r="N122" s="160"/>
      <c r="O122" s="160"/>
      <c r="P122" s="160"/>
      <c r="Q122" s="160"/>
      <c r="R122" s="160"/>
      <c r="S122" s="160"/>
      <c r="T122" s="160"/>
      <c r="U122" s="160"/>
      <c r="V122" s="160">
        <v>49</v>
      </c>
      <c r="W122" s="166" t="s">
        <v>516</v>
      </c>
      <c r="X122" s="168" t="s">
        <v>411</v>
      </c>
      <c r="Y122" s="166" t="s">
        <v>142</v>
      </c>
      <c r="Z122" s="176"/>
      <c r="AA122" s="176"/>
      <c r="AB122" s="176"/>
      <c r="AC122" s="176"/>
      <c r="AD122" s="176"/>
      <c r="AE122" s="176"/>
      <c r="AF122" s="176"/>
      <c r="AG122" s="176"/>
      <c r="AH122" s="176"/>
      <c r="AI122" s="178">
        <v>0.3</v>
      </c>
      <c r="AJ122" s="178">
        <v>0.3</v>
      </c>
      <c r="AK122" s="178">
        <v>0</v>
      </c>
      <c r="AL122" s="178">
        <v>0.3</v>
      </c>
      <c r="AM122" s="178">
        <v>0.3</v>
      </c>
      <c r="AN122" s="178">
        <v>0</v>
      </c>
      <c r="AO122" s="178"/>
      <c r="AP122" s="160"/>
      <c r="AQ122" s="160"/>
      <c r="AR122" s="160"/>
      <c r="AS122" s="160"/>
      <c r="AT122" s="160"/>
      <c r="AU122" s="160"/>
      <c r="AV122" s="160"/>
      <c r="AW122" s="160"/>
    </row>
    <row r="123" spans="1:49" x14ac:dyDescent="0.2">
      <c r="A123" s="160"/>
      <c r="B123" s="269"/>
      <c r="C123" s="284"/>
      <c r="D123" s="160"/>
      <c r="E123" s="160"/>
      <c r="F123" s="160"/>
      <c r="G123" s="160"/>
      <c r="H123" s="160"/>
      <c r="I123" s="160">
        <v>54</v>
      </c>
      <c r="J123" s="160" t="s">
        <v>263</v>
      </c>
      <c r="K123" s="160"/>
      <c r="L123" s="160"/>
      <c r="M123" s="160"/>
      <c r="N123" s="160"/>
      <c r="O123" s="160"/>
      <c r="P123" s="160"/>
      <c r="Q123" s="160"/>
      <c r="R123" s="160"/>
      <c r="S123" s="160"/>
      <c r="T123" s="160"/>
      <c r="U123" s="160"/>
      <c r="V123" s="160">
        <v>50</v>
      </c>
      <c r="W123" s="166" t="s">
        <v>517</v>
      </c>
      <c r="X123" s="168" t="s">
        <v>412</v>
      </c>
      <c r="Y123" s="166" t="s">
        <v>144</v>
      </c>
      <c r="Z123" s="176"/>
      <c r="AA123" s="176"/>
      <c r="AB123" s="176"/>
      <c r="AC123" s="176"/>
      <c r="AD123" s="176"/>
      <c r="AE123" s="176"/>
      <c r="AF123" s="176"/>
      <c r="AG123" s="176"/>
      <c r="AH123" s="176"/>
      <c r="AI123" s="178">
        <v>0.3</v>
      </c>
      <c r="AJ123" s="178">
        <v>0.3</v>
      </c>
      <c r="AK123" s="178"/>
      <c r="AL123" s="178">
        <v>0.3</v>
      </c>
      <c r="AM123" s="178">
        <v>0.3</v>
      </c>
      <c r="AN123" s="178"/>
      <c r="AO123" s="178"/>
      <c r="AP123" s="160"/>
      <c r="AQ123" s="160"/>
      <c r="AR123" s="160"/>
      <c r="AS123" s="160"/>
      <c r="AT123" s="160"/>
      <c r="AU123" s="160"/>
      <c r="AV123" s="160"/>
      <c r="AW123" s="160"/>
    </row>
    <row r="124" spans="1:49" ht="25.5" x14ac:dyDescent="0.2">
      <c r="A124" s="160"/>
      <c r="B124" s="269"/>
      <c r="C124" s="284"/>
      <c r="D124" s="160"/>
      <c r="E124" s="160"/>
      <c r="F124" s="160"/>
      <c r="G124" s="160"/>
      <c r="H124" s="160"/>
      <c r="I124" s="160">
        <v>55</v>
      </c>
      <c r="J124" s="160" t="s">
        <v>233</v>
      </c>
      <c r="K124" s="160"/>
      <c r="L124" s="160"/>
      <c r="M124" s="160"/>
      <c r="N124" s="160"/>
      <c r="O124" s="160"/>
      <c r="P124" s="160"/>
      <c r="Q124" s="160"/>
      <c r="R124" s="160"/>
      <c r="S124" s="160"/>
      <c r="T124" s="160"/>
      <c r="U124" s="160"/>
      <c r="V124" s="160">
        <v>51</v>
      </c>
      <c r="W124" s="166" t="s">
        <v>521</v>
      </c>
      <c r="X124" s="168" t="s">
        <v>419</v>
      </c>
      <c r="Y124" s="166" t="s">
        <v>153</v>
      </c>
      <c r="Z124" s="176"/>
      <c r="AA124" s="176"/>
      <c r="AB124" s="176"/>
      <c r="AC124" s="176"/>
      <c r="AD124" s="176"/>
      <c r="AE124" s="176"/>
      <c r="AF124" s="176"/>
      <c r="AG124" s="176"/>
      <c r="AH124" s="176"/>
      <c r="AI124" s="178"/>
      <c r="AJ124" s="178"/>
      <c r="AK124" s="178"/>
      <c r="AL124" s="178"/>
      <c r="AM124" s="178"/>
      <c r="AN124" s="178"/>
      <c r="AO124" s="178">
        <v>0.5</v>
      </c>
      <c r="AP124" s="160"/>
      <c r="AQ124" s="160"/>
      <c r="AR124" s="160"/>
      <c r="AS124" s="160"/>
      <c r="AT124" s="160"/>
      <c r="AU124" s="160"/>
      <c r="AV124" s="160"/>
      <c r="AW124" s="160"/>
    </row>
    <row r="125" spans="1:49" ht="25.5" x14ac:dyDescent="0.2">
      <c r="A125" s="160"/>
      <c r="B125" s="269"/>
      <c r="C125" s="284"/>
      <c r="D125" s="160"/>
      <c r="E125" s="160"/>
      <c r="F125" s="160"/>
      <c r="G125" s="160"/>
      <c r="H125" s="160"/>
      <c r="I125" s="160">
        <v>56</v>
      </c>
      <c r="J125" s="160" t="s">
        <v>235</v>
      </c>
      <c r="K125" s="160"/>
      <c r="L125" s="160"/>
      <c r="M125" s="160"/>
      <c r="N125" s="160"/>
      <c r="O125" s="160"/>
      <c r="P125" s="160"/>
      <c r="Q125" s="160"/>
      <c r="R125" s="160"/>
      <c r="S125" s="160"/>
      <c r="T125" s="160"/>
      <c r="U125" s="160"/>
      <c r="V125" s="160">
        <v>52</v>
      </c>
      <c r="W125" s="166" t="s">
        <v>524</v>
      </c>
      <c r="X125" s="168" t="s">
        <v>424</v>
      </c>
      <c r="Y125" s="166" t="s">
        <v>169</v>
      </c>
      <c r="Z125" s="176"/>
      <c r="AA125" s="176"/>
      <c r="AB125" s="176"/>
      <c r="AC125" s="176"/>
      <c r="AD125" s="176"/>
      <c r="AE125" s="176"/>
      <c r="AF125" s="176"/>
      <c r="AG125" s="176"/>
      <c r="AH125" s="176"/>
      <c r="AI125" s="161"/>
      <c r="AJ125" s="161" t="s">
        <v>170</v>
      </c>
      <c r="AK125" s="161"/>
      <c r="AL125" s="161"/>
      <c r="AM125" s="161" t="s">
        <v>170</v>
      </c>
      <c r="AN125" s="161"/>
      <c r="AO125" s="161"/>
      <c r="AP125" s="160"/>
      <c r="AQ125" s="160"/>
      <c r="AR125" s="160"/>
      <c r="AS125" s="160"/>
      <c r="AT125" s="160"/>
      <c r="AU125" s="160"/>
      <c r="AV125" s="160"/>
      <c r="AW125" s="160"/>
    </row>
    <row r="126" spans="1:49" ht="25.5" x14ac:dyDescent="0.2">
      <c r="A126" s="160"/>
      <c r="B126" s="269"/>
      <c r="C126" s="284"/>
      <c r="D126" s="160"/>
      <c r="E126" s="160"/>
      <c r="F126" s="160"/>
      <c r="G126" s="160"/>
      <c r="H126" s="160"/>
      <c r="I126" s="160">
        <v>57</v>
      </c>
      <c r="J126" s="160" t="s">
        <v>210</v>
      </c>
      <c r="K126" s="160"/>
      <c r="L126" s="160"/>
      <c r="M126" s="160"/>
      <c r="N126" s="160"/>
      <c r="O126" s="160"/>
      <c r="P126" s="160"/>
      <c r="Q126" s="160"/>
      <c r="R126" s="160"/>
      <c r="S126" s="160"/>
      <c r="T126" s="160"/>
      <c r="U126" s="160"/>
      <c r="V126" s="160">
        <v>53</v>
      </c>
      <c r="W126" s="166" t="s">
        <v>508</v>
      </c>
      <c r="X126" s="168" t="s">
        <v>398</v>
      </c>
      <c r="Y126" s="166" t="s">
        <v>124</v>
      </c>
      <c r="Z126" s="176"/>
      <c r="AA126" s="176"/>
      <c r="AB126" s="176"/>
      <c r="AC126" s="176"/>
      <c r="AD126" s="176"/>
      <c r="AE126" s="176"/>
      <c r="AF126" s="176">
        <v>0.3</v>
      </c>
      <c r="AG126" s="176"/>
      <c r="AH126" s="176"/>
      <c r="AI126" s="161"/>
      <c r="AJ126" s="161"/>
      <c r="AK126" s="161"/>
      <c r="AL126" s="161"/>
      <c r="AM126" s="161"/>
      <c r="AN126" s="161"/>
      <c r="AO126" s="161"/>
      <c r="AP126" s="160"/>
      <c r="AQ126" s="160"/>
      <c r="AR126" s="160"/>
      <c r="AS126" s="160"/>
      <c r="AT126" s="160"/>
      <c r="AU126" s="160"/>
      <c r="AV126" s="160"/>
      <c r="AW126" s="160"/>
    </row>
    <row r="127" spans="1:49" ht="25.5" x14ac:dyDescent="0.2">
      <c r="A127" s="160"/>
      <c r="B127" s="269"/>
      <c r="C127" s="284"/>
      <c r="D127" s="160"/>
      <c r="E127" s="160"/>
      <c r="F127" s="160"/>
      <c r="G127" s="160"/>
      <c r="H127" s="160"/>
      <c r="I127" s="160">
        <v>58</v>
      </c>
      <c r="J127" s="160" t="s">
        <v>268</v>
      </c>
      <c r="K127" s="160"/>
      <c r="L127" s="160"/>
      <c r="M127" s="160"/>
      <c r="N127" s="160"/>
      <c r="O127" s="160"/>
      <c r="P127" s="160"/>
      <c r="Q127" s="160"/>
      <c r="R127" s="160"/>
      <c r="S127" s="160"/>
      <c r="T127" s="160"/>
      <c r="U127" s="160"/>
      <c r="V127" s="160">
        <v>54</v>
      </c>
      <c r="W127" s="166" t="s">
        <v>510</v>
      </c>
      <c r="X127" s="168" t="s">
        <v>401</v>
      </c>
      <c r="Y127" s="166" t="s">
        <v>400</v>
      </c>
      <c r="Z127" s="176"/>
      <c r="AA127" s="176"/>
      <c r="AB127" s="176">
        <v>0.3</v>
      </c>
      <c r="AC127" s="176">
        <v>0.4</v>
      </c>
      <c r="AD127" s="176"/>
      <c r="AE127" s="176"/>
      <c r="AF127" s="176"/>
      <c r="AG127" s="176"/>
      <c r="AH127" s="176"/>
      <c r="AI127" s="161"/>
      <c r="AJ127" s="161"/>
      <c r="AK127" s="161"/>
      <c r="AL127" s="161"/>
      <c r="AM127" s="161"/>
      <c r="AN127" s="161"/>
      <c r="AO127" s="161"/>
      <c r="AP127" s="160"/>
      <c r="AQ127" s="160"/>
      <c r="AR127" s="160"/>
      <c r="AS127" s="160"/>
      <c r="AT127" s="160"/>
      <c r="AU127" s="160"/>
      <c r="AV127" s="160"/>
      <c r="AW127" s="160"/>
    </row>
    <row r="128" spans="1:49" ht="25.5" x14ac:dyDescent="0.2">
      <c r="A128" s="160"/>
      <c r="B128" s="269"/>
      <c r="C128" s="284"/>
      <c r="D128" s="160"/>
      <c r="E128" s="160"/>
      <c r="F128" s="160"/>
      <c r="G128" s="160"/>
      <c r="H128" s="160"/>
      <c r="I128" s="160">
        <v>59</v>
      </c>
      <c r="J128" s="160" t="s">
        <v>240</v>
      </c>
      <c r="K128" s="160"/>
      <c r="L128" s="160"/>
      <c r="M128" s="160"/>
      <c r="N128" s="160"/>
      <c r="O128" s="160"/>
      <c r="P128" s="160"/>
      <c r="Q128" s="160"/>
      <c r="R128" s="160"/>
      <c r="S128" s="160"/>
      <c r="T128" s="160"/>
      <c r="U128" s="160"/>
      <c r="V128" s="160">
        <v>55</v>
      </c>
      <c r="W128" s="166" t="s">
        <v>526</v>
      </c>
      <c r="X128" s="179"/>
      <c r="Y128" s="166" t="s">
        <v>472</v>
      </c>
      <c r="Z128" s="161"/>
      <c r="AA128" s="178">
        <v>0.95</v>
      </c>
      <c r="AB128" s="161"/>
      <c r="AC128" s="161"/>
      <c r="AD128" s="161"/>
      <c r="AE128" s="161"/>
      <c r="AF128" s="161"/>
      <c r="AG128" s="161"/>
      <c r="AH128" s="161"/>
      <c r="AI128" s="161"/>
      <c r="AJ128" s="161"/>
      <c r="AK128" s="161"/>
      <c r="AL128" s="161"/>
      <c r="AM128" s="161"/>
      <c r="AN128" s="161"/>
      <c r="AO128" s="161"/>
      <c r="AP128" s="161"/>
      <c r="AQ128" s="161"/>
      <c r="AR128" s="160"/>
      <c r="AS128" s="160"/>
      <c r="AT128" s="160"/>
      <c r="AU128" s="160"/>
      <c r="AV128" s="160"/>
      <c r="AW128" s="160"/>
    </row>
    <row r="129" spans="1:49" ht="25.5" x14ac:dyDescent="0.2">
      <c r="A129" s="160"/>
      <c r="B129" s="269"/>
      <c r="C129" s="269"/>
      <c r="D129" s="160"/>
      <c r="E129" s="160"/>
      <c r="F129" s="160"/>
      <c r="G129" s="160"/>
      <c r="H129" s="160"/>
      <c r="I129" s="160"/>
      <c r="J129" s="160"/>
      <c r="K129" s="160"/>
      <c r="L129" s="160"/>
      <c r="M129" s="160"/>
      <c r="N129" s="160"/>
      <c r="O129" s="160"/>
      <c r="P129" s="160"/>
      <c r="Q129" s="160"/>
      <c r="R129" s="160"/>
      <c r="S129" s="160"/>
      <c r="T129" s="160"/>
      <c r="U129" s="160"/>
      <c r="V129" s="160">
        <v>56</v>
      </c>
      <c r="W129" s="166" t="s">
        <v>621</v>
      </c>
      <c r="X129" s="179"/>
      <c r="Y129" s="166" t="s">
        <v>622</v>
      </c>
      <c r="Z129" s="161"/>
      <c r="AA129" s="178"/>
      <c r="AB129" s="161"/>
      <c r="AC129" s="161"/>
      <c r="AD129" s="161"/>
      <c r="AE129" s="161"/>
      <c r="AF129" s="161"/>
      <c r="AG129" s="161"/>
      <c r="AH129" s="161"/>
      <c r="AI129" s="178">
        <v>0.85</v>
      </c>
      <c r="AJ129" s="178">
        <v>0.9</v>
      </c>
      <c r="AK129" s="161"/>
      <c r="AL129" s="178">
        <v>0.85</v>
      </c>
      <c r="AM129" s="178">
        <v>0.9</v>
      </c>
      <c r="AN129" s="161"/>
      <c r="AO129" s="161"/>
      <c r="AP129" s="161"/>
      <c r="AQ129" s="161"/>
      <c r="AR129" s="160"/>
      <c r="AS129" s="160"/>
      <c r="AT129" s="160"/>
      <c r="AU129" s="160"/>
      <c r="AV129" s="160"/>
      <c r="AW129" s="160"/>
    </row>
    <row r="130" spans="1:49" ht="38.25" x14ac:dyDescent="0.2">
      <c r="A130" s="160"/>
      <c r="B130" s="269"/>
      <c r="C130" s="269"/>
      <c r="D130" s="160"/>
      <c r="E130" s="160"/>
      <c r="F130" s="160"/>
      <c r="G130" s="160"/>
      <c r="H130" s="160"/>
      <c r="I130" s="160"/>
      <c r="J130" s="160"/>
      <c r="K130" s="160"/>
      <c r="L130" s="160"/>
      <c r="M130" s="160"/>
      <c r="N130" s="160"/>
      <c r="O130" s="160"/>
      <c r="P130" s="160"/>
      <c r="Q130" s="160"/>
      <c r="R130" s="160"/>
      <c r="S130" s="160"/>
      <c r="T130" s="160"/>
      <c r="U130" s="160"/>
      <c r="V130" s="160">
        <v>57</v>
      </c>
      <c r="W130" s="166" t="s">
        <v>623</v>
      </c>
      <c r="X130" s="179"/>
      <c r="Y130" s="166" t="s">
        <v>623</v>
      </c>
      <c r="Z130" s="161"/>
      <c r="AA130" s="178">
        <v>0.5</v>
      </c>
      <c r="AB130" s="161"/>
      <c r="AC130" s="161"/>
      <c r="AD130" s="161"/>
      <c r="AE130" s="161"/>
      <c r="AF130" s="161"/>
      <c r="AG130" s="161"/>
      <c r="AH130" s="161"/>
      <c r="AI130" s="178"/>
      <c r="AJ130" s="178"/>
      <c r="AK130" s="161"/>
      <c r="AL130" s="178"/>
      <c r="AM130" s="178"/>
      <c r="AN130" s="161"/>
      <c r="AO130" s="161"/>
      <c r="AP130" s="161"/>
      <c r="AQ130" s="161"/>
      <c r="AR130" s="160"/>
      <c r="AS130" s="160"/>
      <c r="AT130" s="160"/>
      <c r="AU130" s="160"/>
      <c r="AV130" s="160"/>
      <c r="AW130" s="160"/>
    </row>
    <row r="131" spans="1:49" ht="51" x14ac:dyDescent="0.2">
      <c r="A131" s="160"/>
      <c r="B131" s="269"/>
      <c r="C131" s="269"/>
      <c r="D131" s="160"/>
      <c r="E131" s="160"/>
      <c r="F131" s="160"/>
      <c r="G131" s="160"/>
      <c r="H131" s="160"/>
      <c r="I131" s="160">
        <v>60</v>
      </c>
      <c r="J131" s="160" t="s">
        <v>241</v>
      </c>
      <c r="K131" s="160"/>
      <c r="L131" s="160"/>
      <c r="M131" s="160"/>
      <c r="N131" s="160"/>
      <c r="O131" s="160"/>
      <c r="P131" s="160"/>
      <c r="Q131" s="160"/>
      <c r="R131" s="160"/>
      <c r="S131" s="160"/>
      <c r="T131" s="160"/>
      <c r="U131" s="160"/>
      <c r="V131" s="160">
        <v>58</v>
      </c>
      <c r="W131" s="166" t="s">
        <v>544</v>
      </c>
      <c r="X131" s="179"/>
      <c r="Y131" s="166" t="s">
        <v>470</v>
      </c>
      <c r="Z131" s="161"/>
      <c r="AA131" s="178">
        <v>0.25</v>
      </c>
      <c r="AB131" s="161"/>
      <c r="AC131" s="178">
        <v>0.25</v>
      </c>
      <c r="AD131" s="178">
        <v>0.25</v>
      </c>
      <c r="AE131" s="161"/>
      <c r="AF131" s="161"/>
      <c r="AG131" s="161"/>
      <c r="AH131" s="161"/>
      <c r="AI131" s="178">
        <v>0.25</v>
      </c>
      <c r="AJ131" s="178">
        <v>0.25</v>
      </c>
      <c r="AK131" s="178"/>
      <c r="AL131" s="178">
        <v>0.25</v>
      </c>
      <c r="AM131" s="178">
        <v>0.25</v>
      </c>
      <c r="AN131" s="178">
        <v>0.25</v>
      </c>
      <c r="AO131" s="161"/>
      <c r="AP131" s="161"/>
      <c r="AQ131" s="161"/>
      <c r="AR131" s="160"/>
      <c r="AS131" s="160"/>
      <c r="AT131" s="160"/>
      <c r="AU131" s="160"/>
      <c r="AV131" s="160"/>
      <c r="AW131" s="160"/>
    </row>
    <row r="132" spans="1:49" ht="51" x14ac:dyDescent="0.2">
      <c r="A132" s="160"/>
      <c r="B132" s="269"/>
      <c r="C132" s="269"/>
      <c r="D132" s="160"/>
      <c r="E132" s="160"/>
      <c r="F132" s="160"/>
      <c r="G132" s="160"/>
      <c r="H132" s="160"/>
      <c r="I132" s="160">
        <v>61</v>
      </c>
      <c r="J132" s="160" t="s">
        <v>211</v>
      </c>
      <c r="K132" s="160"/>
      <c r="L132" s="160"/>
      <c r="M132" s="160"/>
      <c r="N132" s="160"/>
      <c r="O132" s="160"/>
      <c r="P132" s="160"/>
      <c r="Q132" s="160"/>
      <c r="R132" s="160"/>
      <c r="S132" s="160"/>
      <c r="T132" s="160"/>
      <c r="U132" s="160"/>
      <c r="V132" s="160">
        <v>59</v>
      </c>
      <c r="W132" s="166" t="s">
        <v>531</v>
      </c>
      <c r="X132" s="179"/>
      <c r="Y132" s="166" t="s">
        <v>470</v>
      </c>
      <c r="Z132" s="178"/>
      <c r="AA132" s="178">
        <v>0.2</v>
      </c>
      <c r="AB132" s="161"/>
      <c r="AC132" s="178">
        <v>0.25</v>
      </c>
      <c r="AD132" s="178">
        <v>0.2</v>
      </c>
      <c r="AE132" s="161"/>
      <c r="AF132" s="161"/>
      <c r="AG132" s="161"/>
      <c r="AH132" s="161"/>
      <c r="AI132" s="178">
        <v>0.25</v>
      </c>
      <c r="AJ132" s="178">
        <v>0.25</v>
      </c>
      <c r="AK132" s="178"/>
      <c r="AL132" s="178">
        <v>0.25</v>
      </c>
      <c r="AM132" s="178">
        <v>0.25</v>
      </c>
      <c r="AN132" s="178">
        <v>0.25</v>
      </c>
      <c r="AO132" s="161"/>
      <c r="AP132" s="161"/>
      <c r="AQ132" s="161"/>
      <c r="AR132" s="160"/>
      <c r="AS132" s="160"/>
      <c r="AT132" s="160"/>
      <c r="AU132" s="160"/>
      <c r="AV132" s="160"/>
      <c r="AW132" s="160"/>
    </row>
    <row r="133" spans="1:49" ht="25.5" x14ac:dyDescent="0.2">
      <c r="A133" s="160"/>
      <c r="B133" s="269"/>
      <c r="C133" s="269"/>
      <c r="D133" s="160"/>
      <c r="E133" s="160"/>
      <c r="F133" s="160"/>
      <c r="G133" s="160"/>
      <c r="H133" s="160"/>
      <c r="I133" s="160">
        <v>62</v>
      </c>
      <c r="J133" s="160" t="s">
        <v>255</v>
      </c>
      <c r="K133" s="160"/>
      <c r="L133" s="160"/>
      <c r="M133" s="160"/>
      <c r="N133" s="160"/>
      <c r="O133" s="160"/>
      <c r="P133" s="160"/>
      <c r="Q133" s="160"/>
      <c r="R133" s="160"/>
      <c r="S133" s="160"/>
      <c r="T133" s="160"/>
      <c r="U133" s="160"/>
      <c r="V133" s="160">
        <v>60</v>
      </c>
      <c r="W133" s="166" t="s">
        <v>502</v>
      </c>
      <c r="X133" s="168" t="s">
        <v>392</v>
      </c>
      <c r="Y133" s="166" t="s">
        <v>112</v>
      </c>
      <c r="Z133" s="176"/>
      <c r="AA133" s="176">
        <v>0.9</v>
      </c>
      <c r="AB133" s="176"/>
      <c r="AC133" s="176"/>
      <c r="AD133" s="176"/>
      <c r="AE133" s="176"/>
      <c r="AF133" s="176">
        <v>0.5</v>
      </c>
      <c r="AG133" s="176"/>
      <c r="AH133" s="176"/>
      <c r="AI133" s="161"/>
      <c r="AJ133" s="161"/>
      <c r="AK133" s="161"/>
      <c r="AL133" s="161"/>
      <c r="AM133" s="161"/>
      <c r="AN133" s="161"/>
      <c r="AO133" s="161"/>
      <c r="AP133" s="160"/>
      <c r="AQ133" s="161"/>
      <c r="AR133" s="160"/>
      <c r="AS133" s="160"/>
      <c r="AT133" s="160"/>
      <c r="AU133" s="160"/>
      <c r="AV133" s="160"/>
      <c r="AW133" s="160"/>
    </row>
    <row r="134" spans="1:49" ht="38.25" x14ac:dyDescent="0.2">
      <c r="A134" s="160"/>
      <c r="B134" s="269"/>
      <c r="C134" s="269"/>
      <c r="D134" s="160"/>
      <c r="E134" s="160"/>
      <c r="F134" s="160"/>
      <c r="G134" s="160"/>
      <c r="H134" s="160"/>
      <c r="I134" s="160">
        <v>63</v>
      </c>
      <c r="J134" s="160" t="s">
        <v>271</v>
      </c>
      <c r="K134" s="160"/>
      <c r="L134" s="160"/>
      <c r="M134" s="160"/>
      <c r="N134" s="160"/>
      <c r="O134" s="160"/>
      <c r="P134" s="160"/>
      <c r="Q134" s="160"/>
      <c r="R134" s="160"/>
      <c r="S134" s="160"/>
      <c r="T134" s="160"/>
      <c r="U134" s="160"/>
      <c r="V134" s="160">
        <v>61</v>
      </c>
      <c r="W134" s="166" t="s">
        <v>615</v>
      </c>
      <c r="X134" s="168" t="s">
        <v>407</v>
      </c>
      <c r="Y134" s="166" t="s">
        <v>615</v>
      </c>
      <c r="Z134" s="176"/>
      <c r="AA134" s="176"/>
      <c r="AB134" s="176"/>
      <c r="AC134" s="176">
        <v>0.1</v>
      </c>
      <c r="AD134" s="176"/>
      <c r="AE134" s="176"/>
      <c r="AF134" s="176"/>
      <c r="AG134" s="176"/>
      <c r="AH134" s="176"/>
      <c r="AI134" s="178">
        <v>0.1</v>
      </c>
      <c r="AJ134" s="178">
        <v>0.1</v>
      </c>
      <c r="AK134" s="178">
        <v>0.1</v>
      </c>
      <c r="AL134" s="178">
        <v>0.1</v>
      </c>
      <c r="AM134" s="178"/>
      <c r="AN134" s="178">
        <v>0.1</v>
      </c>
      <c r="AO134" s="178"/>
      <c r="AP134" s="160"/>
      <c r="AQ134" s="161"/>
      <c r="AR134" s="160"/>
      <c r="AS134" s="160"/>
      <c r="AT134" s="160"/>
      <c r="AU134" s="160"/>
      <c r="AV134" s="160"/>
      <c r="AW134" s="160"/>
    </row>
    <row r="135" spans="1:49" ht="38.25" x14ac:dyDescent="0.2">
      <c r="A135" s="160"/>
      <c r="B135" s="269"/>
      <c r="C135" s="269"/>
      <c r="D135" s="160"/>
      <c r="E135" s="160"/>
      <c r="F135" s="160"/>
      <c r="G135" s="160"/>
      <c r="H135" s="160"/>
      <c r="I135" s="160">
        <v>64</v>
      </c>
      <c r="J135" s="160" t="s">
        <v>244</v>
      </c>
      <c r="K135" s="160"/>
      <c r="L135" s="160"/>
      <c r="M135" s="160"/>
      <c r="N135" s="160"/>
      <c r="O135" s="160"/>
      <c r="P135" s="160"/>
      <c r="Q135" s="160"/>
      <c r="R135" s="160"/>
      <c r="S135" s="160"/>
      <c r="T135" s="160"/>
      <c r="U135" s="160"/>
      <c r="V135" s="160">
        <v>62</v>
      </c>
      <c r="W135" s="166" t="s">
        <v>511</v>
      </c>
      <c r="X135" s="168" t="s">
        <v>402</v>
      </c>
      <c r="Y135" s="166" t="s">
        <v>130</v>
      </c>
      <c r="Z135" s="176"/>
      <c r="AA135" s="176"/>
      <c r="AB135" s="176">
        <v>0.2</v>
      </c>
      <c r="AC135" s="176">
        <v>0.3</v>
      </c>
      <c r="AD135" s="176"/>
      <c r="AE135" s="176"/>
      <c r="AF135" s="176"/>
      <c r="AG135" s="176"/>
      <c r="AH135" s="176"/>
      <c r="AI135" s="161"/>
      <c r="AJ135" s="161"/>
      <c r="AK135" s="161"/>
      <c r="AL135" s="161"/>
      <c r="AM135" s="161"/>
      <c r="AN135" s="161"/>
      <c r="AO135" s="161"/>
      <c r="AP135" s="160"/>
      <c r="AQ135" s="161"/>
      <c r="AR135" s="160"/>
      <c r="AS135" s="160"/>
      <c r="AT135" s="160"/>
      <c r="AU135" s="160"/>
      <c r="AV135" s="160"/>
      <c r="AW135" s="160"/>
    </row>
    <row r="136" spans="1:49" ht="25.5" x14ac:dyDescent="0.2">
      <c r="A136" s="160"/>
      <c r="B136" s="269"/>
      <c r="C136" s="269"/>
      <c r="D136" s="160"/>
      <c r="E136" s="160"/>
      <c r="F136" s="160"/>
      <c r="G136" s="160"/>
      <c r="H136" s="160"/>
      <c r="I136" s="160">
        <v>65</v>
      </c>
      <c r="J136" s="160" t="s">
        <v>245</v>
      </c>
      <c r="K136" s="160"/>
      <c r="L136" s="160"/>
      <c r="M136" s="160"/>
      <c r="N136" s="160"/>
      <c r="O136" s="160"/>
      <c r="P136" s="160"/>
      <c r="Q136" s="160"/>
      <c r="R136" s="160"/>
      <c r="S136" s="160"/>
      <c r="T136" s="160"/>
      <c r="U136" s="160"/>
      <c r="V136" s="160">
        <v>63</v>
      </c>
      <c r="W136" s="166" t="s">
        <v>507</v>
      </c>
      <c r="X136" s="168" t="s">
        <v>397</v>
      </c>
      <c r="Y136" s="166" t="s">
        <v>122</v>
      </c>
      <c r="Z136" s="176"/>
      <c r="AA136" s="176"/>
      <c r="AB136" s="176"/>
      <c r="AC136" s="176"/>
      <c r="AD136" s="176"/>
      <c r="AE136" s="176"/>
      <c r="AF136" s="176">
        <v>0.6</v>
      </c>
      <c r="AG136" s="176"/>
      <c r="AH136" s="176"/>
      <c r="AI136" s="161"/>
      <c r="AJ136" s="161"/>
      <c r="AK136" s="161"/>
      <c r="AL136" s="161"/>
      <c r="AM136" s="161"/>
      <c r="AN136" s="161"/>
      <c r="AO136" s="161"/>
      <c r="AP136" s="160"/>
      <c r="AQ136" s="161"/>
      <c r="AR136" s="160"/>
      <c r="AS136" s="160"/>
      <c r="AT136" s="160"/>
      <c r="AU136" s="160"/>
      <c r="AV136" s="160"/>
      <c r="AW136" s="160"/>
    </row>
    <row r="137" spans="1:49" ht="25.5" x14ac:dyDescent="0.2">
      <c r="A137" s="160"/>
      <c r="B137" s="269"/>
      <c r="C137" s="269"/>
      <c r="D137" s="160"/>
      <c r="E137" s="160"/>
      <c r="F137" s="160"/>
      <c r="G137" s="160"/>
      <c r="H137" s="160"/>
      <c r="I137" s="160">
        <v>66</v>
      </c>
      <c r="J137" s="160" t="s">
        <v>249</v>
      </c>
      <c r="K137" s="160"/>
      <c r="L137" s="160"/>
      <c r="M137" s="160"/>
      <c r="N137" s="160"/>
      <c r="O137" s="160"/>
      <c r="P137" s="160"/>
      <c r="Q137" s="160"/>
      <c r="R137" s="160"/>
      <c r="S137" s="160"/>
      <c r="T137" s="160"/>
      <c r="U137" s="160"/>
      <c r="V137" s="160">
        <v>64</v>
      </c>
      <c r="W137" s="166" t="s">
        <v>504</v>
      </c>
      <c r="X137" s="168" t="s">
        <v>394</v>
      </c>
      <c r="Y137" s="166" t="s">
        <v>116</v>
      </c>
      <c r="Z137" s="176"/>
      <c r="AA137" s="176"/>
      <c r="AB137" s="176"/>
      <c r="AC137" s="176"/>
      <c r="AD137" s="176"/>
      <c r="AE137" s="176"/>
      <c r="AF137" s="176">
        <v>0.4</v>
      </c>
      <c r="AG137" s="176"/>
      <c r="AH137" s="176"/>
      <c r="AI137" s="161"/>
      <c r="AJ137" s="161"/>
      <c r="AK137" s="161"/>
      <c r="AL137" s="161"/>
      <c r="AM137" s="161"/>
      <c r="AN137" s="161"/>
      <c r="AO137" s="161"/>
      <c r="AP137" s="160"/>
      <c r="AQ137" s="161"/>
      <c r="AR137" s="160"/>
      <c r="AS137" s="160"/>
      <c r="AT137" s="160"/>
      <c r="AU137" s="160"/>
      <c r="AV137" s="160"/>
      <c r="AW137" s="160"/>
    </row>
    <row r="138" spans="1:49" ht="25.5" x14ac:dyDescent="0.2">
      <c r="A138" s="160"/>
      <c r="B138" s="269"/>
      <c r="C138" s="269"/>
      <c r="D138" s="160"/>
      <c r="E138" s="160"/>
      <c r="F138" s="160"/>
      <c r="G138" s="160"/>
      <c r="H138" s="160"/>
      <c r="I138" s="160">
        <v>67</v>
      </c>
      <c r="J138" s="160" t="s">
        <v>251</v>
      </c>
      <c r="K138" s="160"/>
      <c r="L138" s="160"/>
      <c r="M138" s="160"/>
      <c r="N138" s="160"/>
      <c r="O138" s="160"/>
      <c r="P138" s="160"/>
      <c r="Q138" s="160"/>
      <c r="R138" s="160"/>
      <c r="S138" s="160"/>
      <c r="T138" s="160"/>
      <c r="U138" s="160"/>
      <c r="V138" s="160">
        <v>65</v>
      </c>
      <c r="W138" s="166" t="s">
        <v>505</v>
      </c>
      <c r="X138" s="168" t="s">
        <v>395</v>
      </c>
      <c r="Y138" s="166" t="s">
        <v>118</v>
      </c>
      <c r="Z138" s="176"/>
      <c r="AA138" s="176"/>
      <c r="AB138" s="176"/>
      <c r="AC138" s="176"/>
      <c r="AD138" s="176"/>
      <c r="AE138" s="176"/>
      <c r="AF138" s="176">
        <v>0.9</v>
      </c>
      <c r="AG138" s="176"/>
      <c r="AH138" s="176"/>
      <c r="AI138" s="161"/>
      <c r="AJ138" s="161"/>
      <c r="AK138" s="161"/>
      <c r="AL138" s="161"/>
      <c r="AM138" s="161"/>
      <c r="AN138" s="161"/>
      <c r="AO138" s="161"/>
      <c r="AP138" s="160"/>
      <c r="AQ138" s="160"/>
      <c r="AR138" s="160"/>
      <c r="AS138" s="160"/>
      <c r="AT138" s="160"/>
      <c r="AU138" s="160"/>
      <c r="AV138" s="160"/>
      <c r="AW138" s="160"/>
    </row>
    <row r="139" spans="1:49" ht="25.5" x14ac:dyDescent="0.2">
      <c r="A139" s="160"/>
      <c r="B139" s="269"/>
      <c r="C139" s="269"/>
      <c r="D139" s="160"/>
      <c r="E139" s="160"/>
      <c r="F139" s="160"/>
      <c r="G139" s="160"/>
      <c r="H139" s="160"/>
      <c r="I139" s="160">
        <v>68</v>
      </c>
      <c r="J139" s="160" t="s">
        <v>272</v>
      </c>
      <c r="K139" s="160"/>
      <c r="L139" s="160"/>
      <c r="M139" s="160"/>
      <c r="N139" s="160"/>
      <c r="O139" s="160"/>
      <c r="P139" s="160"/>
      <c r="Q139" s="160"/>
      <c r="R139" s="160"/>
      <c r="S139" s="160"/>
      <c r="T139" s="160"/>
      <c r="U139" s="160"/>
      <c r="V139" s="160">
        <v>66</v>
      </c>
      <c r="W139" s="166" t="s">
        <v>503</v>
      </c>
      <c r="X139" s="168" t="s">
        <v>393</v>
      </c>
      <c r="Y139" s="166" t="s">
        <v>114</v>
      </c>
      <c r="Z139" s="176"/>
      <c r="AA139" s="176"/>
      <c r="AB139" s="176"/>
      <c r="AC139" s="176"/>
      <c r="AD139" s="176"/>
      <c r="AE139" s="176"/>
      <c r="AF139" s="176">
        <v>0.5</v>
      </c>
      <c r="AG139" s="176"/>
      <c r="AH139" s="176"/>
      <c r="AI139" s="161"/>
      <c r="AJ139" s="161"/>
      <c r="AK139" s="161"/>
      <c r="AL139" s="161"/>
      <c r="AM139" s="161"/>
      <c r="AN139" s="161"/>
      <c r="AO139" s="161"/>
      <c r="AP139" s="160"/>
      <c r="AQ139" s="160"/>
      <c r="AR139" s="160"/>
      <c r="AS139" s="160"/>
      <c r="AT139" s="160"/>
      <c r="AU139" s="160"/>
      <c r="AV139" s="160"/>
      <c r="AW139" s="160"/>
    </row>
    <row r="140" spans="1:49" ht="25.5" x14ac:dyDescent="0.2">
      <c r="A140" s="160"/>
      <c r="B140" s="269"/>
      <c r="C140" s="269"/>
      <c r="D140" s="160"/>
      <c r="E140" s="160"/>
      <c r="F140" s="160"/>
      <c r="G140" s="160"/>
      <c r="H140" s="160"/>
      <c r="I140" s="160">
        <v>69</v>
      </c>
      <c r="J140" s="160" t="s">
        <v>237</v>
      </c>
      <c r="K140" s="160"/>
      <c r="L140" s="160"/>
      <c r="M140" s="160"/>
      <c r="N140" s="160"/>
      <c r="O140" s="160"/>
      <c r="P140" s="160"/>
      <c r="Q140" s="160"/>
      <c r="R140" s="160"/>
      <c r="S140" s="160"/>
      <c r="T140" s="160"/>
      <c r="U140" s="160"/>
      <c r="V140" s="160">
        <v>67</v>
      </c>
      <c r="W140" s="166" t="s">
        <v>506</v>
      </c>
      <c r="X140" s="168" t="s">
        <v>396</v>
      </c>
      <c r="Y140" s="166" t="s">
        <v>120</v>
      </c>
      <c r="Z140" s="176"/>
      <c r="AA140" s="176"/>
      <c r="AB140" s="176"/>
      <c r="AC140" s="176"/>
      <c r="AD140" s="176"/>
      <c r="AE140" s="176"/>
      <c r="AF140" s="176">
        <v>0.7</v>
      </c>
      <c r="AG140" s="176"/>
      <c r="AH140" s="176"/>
      <c r="AI140" s="161"/>
      <c r="AJ140" s="161"/>
      <c r="AK140" s="161"/>
      <c r="AL140" s="161"/>
      <c r="AM140" s="161"/>
      <c r="AN140" s="161"/>
      <c r="AO140" s="161"/>
      <c r="AP140" s="160"/>
      <c r="AQ140" s="160"/>
      <c r="AR140" s="160"/>
      <c r="AS140" s="160"/>
      <c r="AT140" s="160"/>
      <c r="AU140" s="160"/>
      <c r="AV140" s="160"/>
      <c r="AW140" s="160"/>
    </row>
    <row r="141" spans="1:49" ht="25.5" x14ac:dyDescent="0.2">
      <c r="A141" s="160"/>
      <c r="B141" s="269"/>
      <c r="C141" s="269"/>
      <c r="D141" s="160"/>
      <c r="E141" s="160"/>
      <c r="F141" s="160"/>
      <c r="G141" s="160"/>
      <c r="H141" s="160"/>
      <c r="I141" s="160">
        <v>70</v>
      </c>
      <c r="J141" s="160" t="s">
        <v>212</v>
      </c>
      <c r="K141" s="160"/>
      <c r="L141" s="160"/>
      <c r="M141" s="160"/>
      <c r="N141" s="160"/>
      <c r="O141" s="160"/>
      <c r="P141" s="160"/>
      <c r="Q141" s="160"/>
      <c r="R141" s="160"/>
      <c r="S141" s="160"/>
      <c r="T141" s="160"/>
      <c r="U141" s="160"/>
      <c r="V141" s="160">
        <v>68</v>
      </c>
      <c r="W141" s="166" t="s">
        <v>518</v>
      </c>
      <c r="X141" s="168" t="s">
        <v>414</v>
      </c>
      <c r="Y141" s="166" t="s">
        <v>413</v>
      </c>
      <c r="Z141" s="176"/>
      <c r="AA141" s="176">
        <v>0.5</v>
      </c>
      <c r="AB141" s="176"/>
      <c r="AC141" s="176"/>
      <c r="AD141" s="176"/>
      <c r="AE141" s="176"/>
      <c r="AF141" s="176"/>
      <c r="AG141" s="176"/>
      <c r="AH141" s="176"/>
      <c r="AI141" s="178"/>
      <c r="AJ141" s="178"/>
      <c r="AK141" s="178"/>
      <c r="AL141" s="178">
        <v>0.8</v>
      </c>
      <c r="AM141" s="178">
        <v>0.8</v>
      </c>
      <c r="AN141" s="178">
        <v>0.8</v>
      </c>
      <c r="AO141" s="178"/>
      <c r="AP141" s="160"/>
      <c r="AQ141" s="160"/>
      <c r="AR141" s="160"/>
      <c r="AS141" s="160"/>
      <c r="AT141" s="160"/>
      <c r="AU141" s="160"/>
      <c r="AV141" s="160"/>
      <c r="AW141" s="160"/>
    </row>
    <row r="142" spans="1:49" ht="25.5" x14ac:dyDescent="0.2">
      <c r="A142" s="160"/>
      <c r="B142" s="269"/>
      <c r="C142" s="269"/>
      <c r="D142" s="160"/>
      <c r="E142" s="160"/>
      <c r="F142" s="160"/>
      <c r="G142" s="160"/>
      <c r="H142" s="160"/>
      <c r="I142" s="160">
        <v>71</v>
      </c>
      <c r="J142" s="160" t="s">
        <v>213</v>
      </c>
      <c r="K142" s="160"/>
      <c r="L142" s="160"/>
      <c r="M142" s="160"/>
      <c r="N142" s="160"/>
      <c r="O142" s="160"/>
      <c r="P142" s="160"/>
      <c r="Q142" s="160"/>
      <c r="R142" s="160"/>
      <c r="S142" s="160"/>
      <c r="T142" s="160"/>
      <c r="U142" s="160"/>
      <c r="V142" s="160">
        <v>69</v>
      </c>
      <c r="W142" s="166" t="s">
        <v>513</v>
      </c>
      <c r="X142" s="168" t="s">
        <v>406</v>
      </c>
      <c r="Y142" s="166" t="s">
        <v>405</v>
      </c>
      <c r="Z142" s="176"/>
      <c r="AA142" s="176"/>
      <c r="AB142" s="176"/>
      <c r="AC142" s="176"/>
      <c r="AD142" s="176"/>
      <c r="AE142" s="176"/>
      <c r="AF142" s="176"/>
      <c r="AG142" s="176"/>
      <c r="AH142" s="176"/>
      <c r="AI142" s="178">
        <v>0.3</v>
      </c>
      <c r="AJ142" s="178">
        <v>0.3</v>
      </c>
      <c r="AK142" s="184">
        <v>-0.3</v>
      </c>
      <c r="AL142" s="178">
        <v>0.3</v>
      </c>
      <c r="AM142" s="178">
        <v>0.3</v>
      </c>
      <c r="AN142" s="184">
        <v>-0.3</v>
      </c>
      <c r="AO142" s="178"/>
      <c r="AP142" s="160"/>
      <c r="AQ142" s="160"/>
      <c r="AR142" s="160"/>
      <c r="AS142" s="160"/>
      <c r="AT142" s="160"/>
      <c r="AU142" s="160"/>
      <c r="AV142" s="160"/>
      <c r="AW142" s="160"/>
    </row>
    <row r="143" spans="1:49" ht="25.5" x14ac:dyDescent="0.2">
      <c r="A143" s="160"/>
      <c r="B143" s="269"/>
      <c r="C143" s="269"/>
      <c r="D143" s="160"/>
      <c r="E143" s="160"/>
      <c r="F143" s="160"/>
      <c r="G143" s="160"/>
      <c r="H143" s="160"/>
      <c r="I143" s="160">
        <v>72</v>
      </c>
      <c r="J143" s="160" t="s">
        <v>273</v>
      </c>
      <c r="K143" s="160"/>
      <c r="L143" s="160"/>
      <c r="M143" s="160"/>
      <c r="N143" s="160"/>
      <c r="O143" s="160"/>
      <c r="P143" s="160"/>
      <c r="Q143" s="160"/>
      <c r="R143" s="160"/>
      <c r="S143" s="160"/>
      <c r="T143" s="160"/>
      <c r="U143" s="160"/>
      <c r="V143" s="160">
        <v>70</v>
      </c>
      <c r="W143" s="166" t="s">
        <v>512</v>
      </c>
      <c r="X143" s="168" t="s">
        <v>404</v>
      </c>
      <c r="Y143" s="166" t="s">
        <v>403</v>
      </c>
      <c r="Z143" s="176"/>
      <c r="AA143" s="176"/>
      <c r="AB143" s="176"/>
      <c r="AC143" s="176"/>
      <c r="AD143" s="176"/>
      <c r="AE143" s="176"/>
      <c r="AF143" s="176"/>
      <c r="AG143" s="176"/>
      <c r="AH143" s="176"/>
      <c r="AI143" s="184">
        <v>-0.8</v>
      </c>
      <c r="AJ143" s="178">
        <v>0.8</v>
      </c>
      <c r="AK143" s="178"/>
      <c r="AL143" s="184">
        <v>-0.8</v>
      </c>
      <c r="AM143" s="178">
        <v>0.8</v>
      </c>
      <c r="AN143" s="178"/>
      <c r="AO143" s="178"/>
      <c r="AP143" s="160"/>
      <c r="AQ143" s="160"/>
      <c r="AR143" s="160"/>
      <c r="AS143" s="160"/>
      <c r="AT143" s="160"/>
      <c r="AU143" s="160"/>
      <c r="AV143" s="160"/>
      <c r="AW143" s="160"/>
    </row>
    <row r="144" spans="1:49" x14ac:dyDescent="0.2">
      <c r="A144" s="160"/>
      <c r="B144" s="269"/>
      <c r="C144" s="269"/>
      <c r="D144" s="160"/>
      <c r="E144" s="160"/>
      <c r="F144" s="160"/>
      <c r="G144" s="160"/>
      <c r="H144" s="160"/>
      <c r="I144" s="160">
        <v>73</v>
      </c>
      <c r="J144" s="160" t="s">
        <v>234</v>
      </c>
      <c r="K144" s="160"/>
      <c r="L144" s="160"/>
      <c r="M144" s="160"/>
      <c r="N144" s="160"/>
      <c r="O144" s="160"/>
      <c r="P144" s="160"/>
      <c r="Q144" s="160"/>
      <c r="R144" s="160"/>
      <c r="S144" s="160"/>
      <c r="T144" s="160"/>
      <c r="U144" s="160"/>
      <c r="V144" s="160">
        <v>71</v>
      </c>
      <c r="W144" s="166" t="s">
        <v>514</v>
      </c>
      <c r="X144" s="168" t="s">
        <v>409</v>
      </c>
      <c r="Y144" s="166" t="s">
        <v>408</v>
      </c>
      <c r="Z144" s="176"/>
      <c r="AA144" s="176">
        <v>0.4</v>
      </c>
      <c r="AB144" s="176"/>
      <c r="AC144" s="176"/>
      <c r="AD144" s="176"/>
      <c r="AE144" s="176"/>
      <c r="AF144" s="176"/>
      <c r="AG144" s="176"/>
      <c r="AH144" s="176"/>
      <c r="AI144" s="178">
        <v>0.4</v>
      </c>
      <c r="AJ144" s="178">
        <v>0.4</v>
      </c>
      <c r="AK144" s="178">
        <v>0.4</v>
      </c>
      <c r="AL144" s="178">
        <v>0.4</v>
      </c>
      <c r="AM144" s="178">
        <v>0.4</v>
      </c>
      <c r="AN144" s="178">
        <v>0.4</v>
      </c>
      <c r="AO144" s="178"/>
      <c r="AP144" s="160"/>
      <c r="AQ144" s="160"/>
      <c r="AR144" s="160"/>
      <c r="AS144" s="160"/>
      <c r="AT144" s="160"/>
      <c r="AU144" s="160"/>
      <c r="AV144" s="160"/>
      <c r="AW144" s="160"/>
    </row>
    <row r="145" spans="1:49" ht="25.5" x14ac:dyDescent="0.2">
      <c r="A145" s="160"/>
      <c r="B145" s="269"/>
      <c r="C145" s="269"/>
      <c r="D145" s="160"/>
      <c r="E145" s="160"/>
      <c r="F145" s="160"/>
      <c r="G145" s="160"/>
      <c r="H145" s="160"/>
      <c r="I145" s="160">
        <v>74</v>
      </c>
      <c r="J145" s="160" t="s">
        <v>275</v>
      </c>
      <c r="K145" s="160"/>
      <c r="L145" s="160"/>
      <c r="M145" s="160"/>
      <c r="N145" s="160"/>
      <c r="O145" s="160"/>
      <c r="P145" s="160"/>
      <c r="Q145" s="160"/>
      <c r="R145" s="160"/>
      <c r="S145" s="160"/>
      <c r="T145" s="160"/>
      <c r="U145" s="160"/>
      <c r="V145" s="160">
        <v>72</v>
      </c>
      <c r="W145" s="166" t="s">
        <v>520</v>
      </c>
      <c r="X145" s="168" t="s">
        <v>418</v>
      </c>
      <c r="Y145" s="166" t="s">
        <v>417</v>
      </c>
      <c r="Z145" s="176"/>
      <c r="AA145" s="176"/>
      <c r="AB145" s="176"/>
      <c r="AC145" s="176"/>
      <c r="AD145" s="176"/>
      <c r="AE145" s="176"/>
      <c r="AF145" s="176"/>
      <c r="AG145" s="176"/>
      <c r="AH145" s="176"/>
      <c r="AI145" s="178"/>
      <c r="AJ145" s="178"/>
      <c r="AK145" s="178"/>
      <c r="AL145" s="178"/>
      <c r="AM145" s="178"/>
      <c r="AN145" s="178"/>
      <c r="AO145" s="178">
        <v>0.15</v>
      </c>
      <c r="AP145" s="160"/>
      <c r="AQ145" s="160"/>
      <c r="AR145" s="160"/>
      <c r="AS145" s="160"/>
      <c r="AT145" s="160"/>
      <c r="AU145" s="160"/>
      <c r="AV145" s="160"/>
      <c r="AW145" s="160"/>
    </row>
    <row r="146" spans="1:49" ht="51" x14ac:dyDescent="0.2">
      <c r="A146" s="160"/>
      <c r="B146" s="269"/>
      <c r="C146" s="269"/>
      <c r="D146" s="160"/>
      <c r="E146" s="160"/>
      <c r="F146" s="160"/>
      <c r="G146" s="160"/>
      <c r="H146" s="160"/>
      <c r="I146" s="160">
        <v>75</v>
      </c>
      <c r="J146" s="160" t="s">
        <v>276</v>
      </c>
      <c r="K146" s="160"/>
      <c r="L146" s="160"/>
      <c r="M146" s="160"/>
      <c r="N146" s="160"/>
      <c r="O146" s="160"/>
      <c r="P146" s="160"/>
      <c r="Q146" s="160"/>
      <c r="R146" s="160"/>
      <c r="S146" s="160"/>
      <c r="T146" s="160"/>
      <c r="U146" s="160"/>
      <c r="V146" s="160">
        <v>73</v>
      </c>
      <c r="W146" s="182" t="s">
        <v>548</v>
      </c>
      <c r="X146" s="168"/>
      <c r="Y146" s="182" t="s">
        <v>548</v>
      </c>
      <c r="Z146" s="176"/>
      <c r="AA146" s="176">
        <v>0.23</v>
      </c>
      <c r="AB146" s="176"/>
      <c r="AC146" s="176">
        <v>0.23</v>
      </c>
      <c r="AD146" s="176"/>
      <c r="AE146" s="176"/>
      <c r="AF146" s="176">
        <v>0.23</v>
      </c>
      <c r="AG146" s="176"/>
      <c r="AH146" s="176"/>
      <c r="AI146" s="178">
        <v>0.23</v>
      </c>
      <c r="AJ146" s="178">
        <v>0.23</v>
      </c>
      <c r="AK146" s="178">
        <v>0.23</v>
      </c>
      <c r="AL146" s="178">
        <v>0.23</v>
      </c>
      <c r="AM146" s="178">
        <v>0.23</v>
      </c>
      <c r="AN146" s="178">
        <v>0.23</v>
      </c>
      <c r="AO146" s="178"/>
      <c r="AP146" s="160"/>
      <c r="AQ146" s="160"/>
      <c r="AR146" s="160"/>
      <c r="AS146" s="160"/>
      <c r="AT146" s="160"/>
      <c r="AU146" s="160"/>
      <c r="AV146" s="160"/>
      <c r="AW146" s="160"/>
    </row>
    <row r="147" spans="1:49" ht="51" x14ac:dyDescent="0.2">
      <c r="A147" s="160"/>
      <c r="B147" s="269"/>
      <c r="C147" s="269"/>
      <c r="D147" s="160"/>
      <c r="E147" s="160"/>
      <c r="F147" s="160"/>
      <c r="G147" s="160"/>
      <c r="H147" s="160"/>
      <c r="I147" s="160">
        <v>76</v>
      </c>
      <c r="J147" s="160" t="s">
        <v>262</v>
      </c>
      <c r="K147" s="160"/>
      <c r="L147" s="160"/>
      <c r="M147" s="160"/>
      <c r="N147" s="160"/>
      <c r="O147" s="160"/>
      <c r="P147" s="160"/>
      <c r="Q147" s="160"/>
      <c r="R147" s="160"/>
      <c r="S147" s="160"/>
      <c r="T147" s="160"/>
      <c r="U147" s="160"/>
      <c r="V147" s="160">
        <v>74</v>
      </c>
      <c r="W147" s="182" t="s">
        <v>549</v>
      </c>
      <c r="X147" s="168"/>
      <c r="Y147" s="182" t="s">
        <v>549</v>
      </c>
      <c r="Z147" s="176"/>
      <c r="AA147" s="176">
        <v>0.15</v>
      </c>
      <c r="AB147" s="176"/>
      <c r="AC147" s="176">
        <v>0.15</v>
      </c>
      <c r="AD147" s="176"/>
      <c r="AE147" s="176"/>
      <c r="AF147" s="176">
        <v>0.15</v>
      </c>
      <c r="AG147" s="176"/>
      <c r="AH147" s="176"/>
      <c r="AI147" s="178">
        <v>0.15</v>
      </c>
      <c r="AJ147" s="178">
        <v>0.15</v>
      </c>
      <c r="AK147" s="178">
        <v>0.15</v>
      </c>
      <c r="AL147" s="178">
        <v>0.15</v>
      </c>
      <c r="AM147" s="178">
        <v>0.15</v>
      </c>
      <c r="AN147" s="178">
        <v>0.15</v>
      </c>
      <c r="AO147" s="178"/>
      <c r="AP147" s="160"/>
      <c r="AQ147" s="160"/>
      <c r="AR147" s="160"/>
      <c r="AS147" s="160"/>
      <c r="AT147" s="160"/>
      <c r="AU147" s="160"/>
      <c r="AV147" s="160"/>
      <c r="AW147" s="160"/>
    </row>
    <row r="148" spans="1:49" ht="51" x14ac:dyDescent="0.2">
      <c r="A148" s="160"/>
      <c r="B148" s="269"/>
      <c r="C148" s="269"/>
      <c r="D148" s="160"/>
      <c r="E148" s="160"/>
      <c r="F148" s="160"/>
      <c r="G148" s="160"/>
      <c r="H148" s="160"/>
      <c r="I148" s="160"/>
      <c r="J148" s="160"/>
      <c r="K148" s="160"/>
      <c r="L148" s="160"/>
      <c r="M148" s="160"/>
      <c r="N148" s="160"/>
      <c r="O148" s="160"/>
      <c r="P148" s="160"/>
      <c r="Q148" s="160"/>
      <c r="R148" s="160"/>
      <c r="S148" s="160"/>
      <c r="T148" s="160"/>
      <c r="U148" s="160"/>
      <c r="V148" s="160">
        <v>75</v>
      </c>
      <c r="W148" s="182" t="s">
        <v>550</v>
      </c>
      <c r="X148" s="168"/>
      <c r="Y148" s="182" t="s">
        <v>550</v>
      </c>
      <c r="Z148" s="176"/>
      <c r="AA148" s="176">
        <v>0.15</v>
      </c>
      <c r="AB148" s="176"/>
      <c r="AC148" s="176">
        <v>0.15</v>
      </c>
      <c r="AD148" s="176"/>
      <c r="AE148" s="176"/>
      <c r="AF148" s="176">
        <v>0.15</v>
      </c>
      <c r="AG148" s="176"/>
      <c r="AH148" s="176"/>
      <c r="AI148" s="178">
        <v>0.15</v>
      </c>
      <c r="AJ148" s="178">
        <v>0.15</v>
      </c>
      <c r="AK148" s="178">
        <v>0.15</v>
      </c>
      <c r="AL148" s="178">
        <v>0.15</v>
      </c>
      <c r="AM148" s="178">
        <v>0.15</v>
      </c>
      <c r="AN148" s="178">
        <v>0.15</v>
      </c>
      <c r="AO148" s="178"/>
      <c r="AP148" s="160"/>
      <c r="AQ148" s="160"/>
      <c r="AR148" s="160"/>
      <c r="AS148" s="160"/>
      <c r="AT148" s="160"/>
      <c r="AU148" s="160"/>
      <c r="AV148" s="160"/>
      <c r="AW148" s="160"/>
    </row>
    <row r="149" spans="1:49" ht="25.5" x14ac:dyDescent="0.2">
      <c r="A149" s="160"/>
      <c r="B149" s="269"/>
      <c r="C149" s="269"/>
      <c r="D149" s="160"/>
      <c r="E149" s="160"/>
      <c r="F149" s="160"/>
      <c r="G149" s="160"/>
      <c r="H149" s="160"/>
      <c r="I149" s="160"/>
      <c r="J149" s="160"/>
      <c r="K149" s="160"/>
      <c r="L149" s="160"/>
      <c r="M149" s="160"/>
      <c r="N149" s="160"/>
      <c r="O149" s="160"/>
      <c r="P149" s="160"/>
      <c r="Q149" s="160"/>
      <c r="R149" s="160"/>
      <c r="S149" s="160"/>
      <c r="T149" s="160"/>
      <c r="U149" s="160"/>
      <c r="V149" s="160">
        <v>76</v>
      </c>
      <c r="W149" s="166" t="s">
        <v>530</v>
      </c>
      <c r="X149" s="179"/>
      <c r="Y149" s="166" t="s">
        <v>530</v>
      </c>
      <c r="Z149" s="161"/>
      <c r="AA149" s="161"/>
      <c r="AB149" s="161"/>
      <c r="AC149" s="161"/>
      <c r="AD149" s="161"/>
      <c r="AE149" s="161"/>
      <c r="AF149" s="161"/>
      <c r="AG149" s="161"/>
      <c r="AH149" s="161"/>
      <c r="AI149" s="161"/>
      <c r="AJ149" s="178">
        <v>0.1</v>
      </c>
      <c r="AK149" s="178">
        <v>0.1</v>
      </c>
      <c r="AL149" s="178"/>
      <c r="AM149" s="161"/>
      <c r="AN149" s="178">
        <v>0.1</v>
      </c>
      <c r="AO149" s="161"/>
      <c r="AP149" s="178">
        <v>0.25</v>
      </c>
      <c r="AQ149" s="160"/>
      <c r="AR149" s="160"/>
      <c r="AS149" s="160"/>
      <c r="AT149" s="160"/>
      <c r="AU149" s="160"/>
      <c r="AV149" s="160"/>
      <c r="AW149" s="160"/>
    </row>
    <row r="150" spans="1:49" x14ac:dyDescent="0.2">
      <c r="A150" s="160"/>
      <c r="B150" s="269"/>
      <c r="C150" s="269"/>
      <c r="D150" s="160"/>
      <c r="E150" s="160"/>
      <c r="F150" s="160"/>
      <c r="G150" s="160"/>
      <c r="H150" s="160"/>
      <c r="I150" s="160"/>
      <c r="J150" s="160"/>
      <c r="K150" s="160"/>
      <c r="L150" s="160"/>
      <c r="M150" s="160"/>
      <c r="N150" s="160"/>
      <c r="O150" s="160"/>
      <c r="P150" s="160"/>
      <c r="Q150" s="160"/>
      <c r="R150" s="160"/>
      <c r="S150" s="160"/>
      <c r="T150" s="160"/>
      <c r="U150" s="160"/>
      <c r="V150" s="160">
        <v>77</v>
      </c>
      <c r="W150" s="272" t="s">
        <v>528</v>
      </c>
      <c r="X150" s="180">
        <v>0</v>
      </c>
      <c r="Y150" s="179"/>
      <c r="Z150" s="160"/>
      <c r="AA150" s="160"/>
      <c r="AB150" s="160"/>
      <c r="AC150" s="160"/>
      <c r="AD150" s="160"/>
      <c r="AE150" s="160"/>
      <c r="AF150" s="160"/>
      <c r="AG150" s="160"/>
      <c r="AH150" s="160"/>
      <c r="AI150" s="160"/>
      <c r="AJ150" s="160"/>
      <c r="AK150" s="160"/>
      <c r="AL150" s="160"/>
      <c r="AM150" s="160"/>
      <c r="AN150" s="160"/>
      <c r="AO150" s="160"/>
      <c r="AP150" s="160"/>
      <c r="AQ150" s="160"/>
      <c r="AR150" s="160"/>
      <c r="AS150" s="160"/>
      <c r="AT150" s="160"/>
      <c r="AU150" s="160"/>
      <c r="AV150" s="160"/>
      <c r="AW150" s="160"/>
    </row>
    <row r="151" spans="1:49" ht="51" x14ac:dyDescent="0.2">
      <c r="A151" s="160"/>
      <c r="B151" s="269"/>
      <c r="C151" s="269"/>
      <c r="D151" s="160"/>
      <c r="E151" s="160"/>
      <c r="F151" s="160"/>
      <c r="G151" s="160"/>
      <c r="H151" s="160"/>
      <c r="I151" s="160"/>
      <c r="J151" s="160"/>
      <c r="K151" s="160"/>
      <c r="L151" s="160"/>
      <c r="M151" s="160"/>
      <c r="N151" s="160"/>
      <c r="O151" s="160"/>
      <c r="P151" s="160"/>
      <c r="Q151" s="160"/>
      <c r="R151" s="160"/>
      <c r="S151" s="160"/>
      <c r="T151" s="160"/>
      <c r="U151" s="160"/>
      <c r="V151" s="160">
        <v>78</v>
      </c>
      <c r="W151" s="182" t="s">
        <v>560</v>
      </c>
      <c r="X151" s="160"/>
      <c r="Y151" s="160"/>
      <c r="Z151" s="160"/>
      <c r="AA151" s="176">
        <v>0.05</v>
      </c>
      <c r="AB151" s="160"/>
      <c r="AC151" s="176">
        <v>0.1</v>
      </c>
      <c r="AD151" s="160"/>
      <c r="AE151" s="160"/>
      <c r="AF151" s="176">
        <v>0.03</v>
      </c>
      <c r="AG151" s="160"/>
      <c r="AH151" s="160"/>
      <c r="AI151" s="178">
        <v>0.1</v>
      </c>
      <c r="AJ151" s="178">
        <v>0.1</v>
      </c>
      <c r="AK151" s="178">
        <v>0.1</v>
      </c>
      <c r="AL151" s="178">
        <v>0.1</v>
      </c>
      <c r="AM151" s="178">
        <v>0.1</v>
      </c>
      <c r="AN151" s="178">
        <v>0.1</v>
      </c>
      <c r="AO151" s="160"/>
      <c r="AP151" s="160"/>
      <c r="AQ151" s="160"/>
      <c r="AR151" s="160"/>
      <c r="AS151" s="160"/>
      <c r="AT151" s="160"/>
      <c r="AU151" s="160"/>
      <c r="AV151" s="160"/>
      <c r="AW151" s="160"/>
    </row>
    <row r="152" spans="1:49" ht="51" x14ac:dyDescent="0.2">
      <c r="A152" s="160"/>
      <c r="B152" s="269"/>
      <c r="C152" s="269"/>
      <c r="D152" s="160"/>
      <c r="E152" s="160"/>
      <c r="F152" s="160"/>
      <c r="G152" s="160"/>
      <c r="H152" s="160"/>
      <c r="I152" s="160"/>
      <c r="J152" s="160"/>
      <c r="K152" s="160"/>
      <c r="L152" s="160"/>
      <c r="M152" s="160"/>
      <c r="N152" s="160"/>
      <c r="O152" s="160"/>
      <c r="P152" s="160"/>
      <c r="Q152" s="160"/>
      <c r="R152" s="160"/>
      <c r="S152" s="160"/>
      <c r="T152" s="160"/>
      <c r="U152" s="160"/>
      <c r="V152" s="160">
        <v>79</v>
      </c>
      <c r="W152" s="182" t="s">
        <v>561</v>
      </c>
      <c r="X152" s="160"/>
      <c r="Y152" s="160"/>
      <c r="Z152" s="160"/>
      <c r="AA152" s="176">
        <v>0.05</v>
      </c>
      <c r="AB152" s="160"/>
      <c r="AC152" s="176">
        <v>0.15</v>
      </c>
      <c r="AD152" s="160"/>
      <c r="AE152" s="160"/>
      <c r="AF152" s="176">
        <v>0.03</v>
      </c>
      <c r="AG152" s="160"/>
      <c r="AH152" s="160"/>
      <c r="AI152" s="178">
        <v>0.2</v>
      </c>
      <c r="AJ152" s="178">
        <v>0.2</v>
      </c>
      <c r="AK152" s="178">
        <v>0.2</v>
      </c>
      <c r="AL152" s="178">
        <v>0.1</v>
      </c>
      <c r="AM152" s="178">
        <v>0.1</v>
      </c>
      <c r="AN152" s="178">
        <v>0.1</v>
      </c>
      <c r="AO152" s="160"/>
      <c r="AP152" s="160"/>
      <c r="AQ152" s="160"/>
      <c r="AR152" s="160"/>
      <c r="AS152" s="160"/>
      <c r="AT152" s="160"/>
      <c r="AU152" s="160"/>
      <c r="AV152" s="160"/>
      <c r="AW152" s="160"/>
    </row>
    <row r="153" spans="1:49" ht="38.25" x14ac:dyDescent="0.2">
      <c r="A153" s="160"/>
      <c r="B153" s="160"/>
      <c r="C153" s="160"/>
      <c r="D153" s="160"/>
      <c r="E153" s="160"/>
      <c r="F153" s="160"/>
      <c r="G153" s="160"/>
      <c r="H153" s="160"/>
      <c r="I153" s="160"/>
      <c r="J153" s="160"/>
      <c r="K153" s="160"/>
      <c r="L153" s="160"/>
      <c r="M153" s="160"/>
      <c r="N153" s="160"/>
      <c r="O153" s="160"/>
      <c r="P153" s="160"/>
      <c r="Q153" s="160"/>
      <c r="R153" s="160"/>
      <c r="S153" s="160"/>
      <c r="T153" s="160"/>
      <c r="U153" s="160"/>
      <c r="V153" s="160">
        <v>80</v>
      </c>
      <c r="W153" s="182" t="s">
        <v>601</v>
      </c>
      <c r="X153" s="160"/>
      <c r="Y153" s="182" t="s">
        <v>602</v>
      </c>
      <c r="Z153" s="160"/>
      <c r="AA153" s="176">
        <v>0.4</v>
      </c>
      <c r="AB153" s="176">
        <v>0.2</v>
      </c>
      <c r="AC153" s="176">
        <v>0.1</v>
      </c>
      <c r="AD153" s="160"/>
      <c r="AE153" s="160"/>
      <c r="AF153" s="176">
        <v>0.3</v>
      </c>
      <c r="AG153" s="160"/>
      <c r="AH153" s="160"/>
      <c r="AI153" s="178"/>
      <c r="AJ153" s="178"/>
      <c r="AK153" s="178"/>
      <c r="AL153" s="178"/>
      <c r="AM153" s="178"/>
      <c r="AN153" s="178"/>
      <c r="AO153" s="160"/>
      <c r="AP153" s="160"/>
      <c r="AQ153" s="160"/>
      <c r="AR153" s="160"/>
      <c r="AS153" s="160"/>
      <c r="AT153" s="160"/>
      <c r="AU153" s="160"/>
      <c r="AV153" s="160"/>
      <c r="AW153" s="160"/>
    </row>
    <row r="154" spans="1:49" ht="25.5" x14ac:dyDescent="0.2">
      <c r="A154" s="160"/>
      <c r="B154" s="160"/>
      <c r="C154" s="160"/>
      <c r="D154" s="160"/>
      <c r="E154" s="160"/>
      <c r="F154" s="160"/>
      <c r="G154" s="160"/>
      <c r="H154" s="160"/>
      <c r="I154" s="160"/>
      <c r="J154" s="160"/>
      <c r="K154" s="160"/>
      <c r="L154" s="160"/>
      <c r="M154" s="160"/>
      <c r="N154" s="160"/>
      <c r="O154" s="160"/>
      <c r="P154" s="160"/>
      <c r="Q154" s="160"/>
      <c r="R154" s="160"/>
      <c r="S154" s="160"/>
      <c r="T154" s="160"/>
      <c r="U154" s="160"/>
      <c r="V154" s="160">
        <v>81</v>
      </c>
      <c r="W154" s="182" t="s">
        <v>603</v>
      </c>
      <c r="X154" s="160"/>
      <c r="Y154" s="182" t="s">
        <v>604</v>
      </c>
      <c r="Z154" s="208">
        <v>0.4</v>
      </c>
      <c r="AA154" s="176">
        <v>0.4</v>
      </c>
      <c r="AB154" s="208">
        <v>0.4</v>
      </c>
      <c r="AC154" s="176">
        <v>0.4</v>
      </c>
      <c r="AD154" s="208">
        <v>0.4</v>
      </c>
      <c r="AE154" s="208">
        <v>0.4</v>
      </c>
      <c r="AF154" s="176">
        <v>0.3</v>
      </c>
      <c r="AG154" s="208">
        <v>0.25</v>
      </c>
      <c r="AH154" s="208">
        <v>0.4</v>
      </c>
      <c r="AI154" s="178">
        <v>0.25</v>
      </c>
      <c r="AJ154" s="178">
        <v>0.25</v>
      </c>
      <c r="AK154" s="178">
        <v>0.25</v>
      </c>
      <c r="AL154" s="178">
        <v>0.4</v>
      </c>
      <c r="AM154" s="178">
        <v>0.4</v>
      </c>
      <c r="AN154" s="178">
        <v>0.4</v>
      </c>
      <c r="AO154" s="160"/>
      <c r="AP154" s="160"/>
      <c r="AQ154" s="160"/>
      <c r="AR154" s="160"/>
      <c r="AS154" s="160"/>
      <c r="AT154" s="160"/>
      <c r="AU154" s="160"/>
      <c r="AV154" s="160"/>
      <c r="AW154" s="160"/>
    </row>
    <row r="155" spans="1:49" ht="63.75" x14ac:dyDescent="0.2">
      <c r="A155" s="160"/>
      <c r="B155" s="160"/>
      <c r="C155" s="160"/>
      <c r="D155" s="160"/>
      <c r="E155" s="160"/>
      <c r="F155" s="160"/>
      <c r="G155" s="160"/>
      <c r="H155" s="160"/>
      <c r="I155" s="160"/>
      <c r="J155" s="160"/>
      <c r="K155" s="160"/>
      <c r="L155" s="160"/>
      <c r="M155" s="160"/>
      <c r="N155" s="160"/>
      <c r="O155" s="160"/>
      <c r="P155" s="160"/>
      <c r="Q155" s="160"/>
      <c r="R155" s="160"/>
      <c r="S155" s="160"/>
      <c r="T155" s="160"/>
      <c r="U155" s="160"/>
      <c r="V155" s="160">
        <v>82</v>
      </c>
      <c r="W155" s="182" t="s">
        <v>605</v>
      </c>
      <c r="X155" s="185"/>
      <c r="Y155" s="182" t="s">
        <v>606</v>
      </c>
      <c r="Z155" s="208">
        <v>0.3</v>
      </c>
      <c r="AA155" s="176">
        <v>0.4</v>
      </c>
      <c r="AB155" s="208">
        <v>0.3</v>
      </c>
      <c r="AC155" s="176">
        <v>0.3</v>
      </c>
      <c r="AD155" s="208">
        <v>0.3</v>
      </c>
      <c r="AE155" s="208"/>
      <c r="AF155" s="176">
        <v>0.6</v>
      </c>
      <c r="AG155" s="208">
        <v>0.5</v>
      </c>
      <c r="AH155" s="208">
        <v>0.6</v>
      </c>
      <c r="AI155" s="178">
        <v>0.4</v>
      </c>
      <c r="AJ155" s="178">
        <v>0.4</v>
      </c>
      <c r="AK155" s="178">
        <v>0.4</v>
      </c>
      <c r="AL155" s="178">
        <v>0.4</v>
      </c>
      <c r="AM155" s="178">
        <v>0.4</v>
      </c>
      <c r="AN155" s="178">
        <v>0.4</v>
      </c>
      <c r="AO155" s="160"/>
      <c r="AP155" s="160"/>
      <c r="AQ155" s="160"/>
      <c r="AR155" s="160"/>
      <c r="AS155" s="160"/>
      <c r="AT155" s="160"/>
      <c r="AU155" s="160"/>
      <c r="AV155" s="160"/>
      <c r="AW155" s="160"/>
    </row>
    <row r="156" spans="1:49" ht="38.25" x14ac:dyDescent="0.2">
      <c r="A156" s="160"/>
      <c r="B156" s="160"/>
      <c r="C156" s="160"/>
      <c r="D156" s="160"/>
      <c r="E156" s="160"/>
      <c r="F156" s="160"/>
      <c r="G156" s="160"/>
      <c r="H156" s="160"/>
      <c r="I156" s="160"/>
      <c r="J156" s="160"/>
      <c r="K156" s="160"/>
      <c r="L156" s="160"/>
      <c r="M156" s="160"/>
      <c r="N156" s="160"/>
      <c r="O156" s="160"/>
      <c r="P156" s="160"/>
      <c r="Q156" s="160"/>
      <c r="R156" s="160"/>
      <c r="S156" s="160"/>
      <c r="T156" s="160"/>
      <c r="U156" s="160"/>
      <c r="V156" s="160">
        <v>83</v>
      </c>
      <c r="W156" s="182" t="s">
        <v>607</v>
      </c>
      <c r="X156" s="160"/>
      <c r="Y156" s="182" t="s">
        <v>608</v>
      </c>
      <c r="Z156" s="208">
        <v>0.3</v>
      </c>
      <c r="AA156" s="176">
        <v>1</v>
      </c>
      <c r="AB156" s="208"/>
      <c r="AC156" s="176"/>
      <c r="AD156" s="208"/>
      <c r="AE156" s="208"/>
      <c r="AF156" s="176">
        <v>0.5</v>
      </c>
      <c r="AG156" s="208">
        <v>0.5</v>
      </c>
      <c r="AH156" s="208"/>
      <c r="AI156" s="178"/>
      <c r="AJ156" s="178"/>
      <c r="AK156" s="178"/>
      <c r="AL156" s="178"/>
      <c r="AM156" s="178"/>
      <c r="AN156" s="178"/>
      <c r="AO156" s="160"/>
      <c r="AP156" s="160"/>
      <c r="AQ156" s="160"/>
      <c r="AR156" s="160"/>
      <c r="AS156" s="160"/>
      <c r="AT156" s="160"/>
      <c r="AU156" s="160"/>
      <c r="AV156" s="160"/>
      <c r="AW156" s="160"/>
    </row>
    <row r="157" spans="1:49" x14ac:dyDescent="0.2">
      <c r="A157" s="160"/>
      <c r="B157" s="160"/>
      <c r="C157" s="160"/>
      <c r="D157" s="160"/>
      <c r="E157" s="160"/>
      <c r="F157" s="160"/>
      <c r="G157" s="160"/>
      <c r="H157" s="160"/>
      <c r="I157" s="160"/>
      <c r="J157" s="160"/>
      <c r="K157" s="160"/>
      <c r="L157" s="160"/>
      <c r="M157" s="160"/>
      <c r="N157" s="160"/>
      <c r="O157" s="160"/>
      <c r="P157" s="160"/>
      <c r="Q157" s="160"/>
      <c r="R157" s="160"/>
      <c r="S157" s="160"/>
      <c r="T157" s="160"/>
      <c r="U157" s="160"/>
      <c r="V157" s="160"/>
      <c r="W157" s="160"/>
      <c r="X157" s="160"/>
      <c r="Y157" s="160"/>
      <c r="Z157" s="160"/>
      <c r="AA157" s="160"/>
      <c r="AB157" s="160"/>
      <c r="AC157" s="160"/>
      <c r="AD157" s="160"/>
      <c r="AE157" s="160"/>
      <c r="AF157" s="160"/>
      <c r="AG157" s="160"/>
      <c r="AH157" s="160"/>
      <c r="AI157" s="160"/>
      <c r="AJ157" s="160"/>
      <c r="AK157" s="160"/>
      <c r="AL157" s="160"/>
      <c r="AM157" s="160"/>
      <c r="AN157" s="160"/>
      <c r="AO157" s="160"/>
      <c r="AP157" s="160"/>
      <c r="AQ157" s="160"/>
      <c r="AR157" s="160"/>
      <c r="AS157" s="160"/>
      <c r="AT157" s="160"/>
      <c r="AU157" s="160"/>
      <c r="AV157" s="160"/>
      <c r="AW157" s="160"/>
    </row>
    <row r="158" spans="1:49" x14ac:dyDescent="0.2">
      <c r="A158" s="160"/>
      <c r="B158" s="160"/>
      <c r="C158" s="160"/>
      <c r="D158" s="160"/>
      <c r="E158" s="160"/>
      <c r="F158" s="160"/>
      <c r="G158" s="160"/>
      <c r="H158" s="160"/>
      <c r="I158" s="160"/>
      <c r="J158" s="160"/>
      <c r="K158" s="160"/>
      <c r="L158" s="160"/>
      <c r="M158" s="160"/>
      <c r="N158" s="160"/>
      <c r="O158" s="160"/>
      <c r="P158" s="160"/>
      <c r="Q158" s="160"/>
      <c r="R158" s="160"/>
      <c r="S158" s="160"/>
      <c r="T158" s="160"/>
      <c r="U158" s="160"/>
      <c r="V158" s="160"/>
      <c r="W158" s="160"/>
      <c r="X158" s="160"/>
      <c r="Y158" s="160"/>
      <c r="Z158" s="160"/>
      <c r="AA158" s="160"/>
      <c r="AB158" s="160"/>
      <c r="AC158" s="160"/>
      <c r="AD158" s="160"/>
      <c r="AE158" s="160"/>
      <c r="AF158" s="160"/>
      <c r="AG158" s="160"/>
      <c r="AH158" s="160"/>
      <c r="AI158" s="160"/>
      <c r="AJ158" s="160"/>
      <c r="AK158" s="160"/>
      <c r="AL158" s="160"/>
      <c r="AM158" s="160"/>
      <c r="AN158" s="160"/>
      <c r="AO158" s="160"/>
      <c r="AP158" s="160"/>
      <c r="AQ158" s="160"/>
      <c r="AR158" s="160"/>
      <c r="AS158" s="160"/>
      <c r="AT158" s="160"/>
      <c r="AU158" s="160"/>
      <c r="AV158" s="160"/>
      <c r="AW158" s="160"/>
    </row>
    <row r="159" spans="1:49" x14ac:dyDescent="0.2">
      <c r="A159" s="160"/>
      <c r="B159" s="160"/>
      <c r="C159" s="160"/>
      <c r="D159" s="160"/>
      <c r="E159" s="160"/>
      <c r="F159" s="160"/>
      <c r="G159" s="160"/>
      <c r="H159" s="160"/>
      <c r="I159" s="160"/>
      <c r="J159" s="160"/>
      <c r="K159" s="160"/>
      <c r="L159" s="160"/>
      <c r="M159" s="160"/>
      <c r="N159" s="160"/>
      <c r="O159" s="160"/>
      <c r="P159" s="160"/>
      <c r="Q159" s="160"/>
      <c r="R159" s="160"/>
      <c r="S159" s="160"/>
      <c r="T159" s="160"/>
      <c r="U159" s="160"/>
      <c r="V159" s="160"/>
      <c r="W159" s="160"/>
      <c r="X159" s="160"/>
      <c r="Y159" s="160"/>
      <c r="Z159" s="160"/>
      <c r="AA159" s="160"/>
      <c r="AB159" s="160"/>
      <c r="AC159" s="160"/>
      <c r="AD159" s="160"/>
      <c r="AE159" s="160"/>
      <c r="AF159" s="160"/>
      <c r="AG159" s="160"/>
      <c r="AH159" s="160"/>
      <c r="AI159" s="160"/>
      <c r="AJ159" s="160"/>
      <c r="AK159" s="160"/>
      <c r="AL159" s="160"/>
      <c r="AM159" s="160"/>
      <c r="AN159" s="160"/>
      <c r="AO159" s="160"/>
      <c r="AP159" s="160"/>
      <c r="AQ159" s="160"/>
      <c r="AR159" s="160"/>
      <c r="AS159" s="160"/>
      <c r="AT159" s="160"/>
      <c r="AU159" s="160"/>
      <c r="AV159" s="160"/>
      <c r="AW159" s="160"/>
    </row>
    <row r="160" spans="1:49" x14ac:dyDescent="0.2">
      <c r="A160" s="160"/>
      <c r="B160" s="160"/>
      <c r="C160" s="160"/>
      <c r="D160" s="160"/>
      <c r="E160" s="160"/>
      <c r="F160" s="160"/>
      <c r="G160" s="160"/>
      <c r="H160" s="160"/>
      <c r="I160" s="160"/>
      <c r="J160" s="160"/>
      <c r="K160" s="160"/>
      <c r="L160" s="160"/>
      <c r="M160" s="160"/>
      <c r="N160" s="160"/>
      <c r="O160" s="160"/>
      <c r="P160" s="160"/>
      <c r="Q160" s="160"/>
      <c r="R160" s="160"/>
      <c r="S160" s="160"/>
      <c r="T160" s="160"/>
      <c r="U160" s="160"/>
      <c r="V160" s="160"/>
      <c r="W160" s="160"/>
      <c r="X160" s="160"/>
      <c r="Y160" s="160"/>
      <c r="Z160" s="160"/>
      <c r="AA160" s="160"/>
      <c r="AB160" s="160"/>
      <c r="AC160" s="160"/>
      <c r="AD160" s="160"/>
      <c r="AE160" s="160"/>
      <c r="AF160" s="160"/>
      <c r="AG160" s="160"/>
      <c r="AH160" s="160"/>
      <c r="AI160" s="160"/>
      <c r="AJ160" s="160"/>
      <c r="AK160" s="160"/>
      <c r="AL160" s="160"/>
      <c r="AM160" s="160"/>
      <c r="AN160" s="160"/>
      <c r="AO160" s="160"/>
      <c r="AP160" s="160"/>
      <c r="AQ160" s="160"/>
      <c r="AR160" s="160"/>
      <c r="AS160" s="160"/>
      <c r="AT160" s="160"/>
      <c r="AU160" s="160"/>
      <c r="AV160" s="160"/>
      <c r="AW160" s="160"/>
    </row>
    <row r="161" spans="1:49" x14ac:dyDescent="0.2">
      <c r="A161" s="160"/>
      <c r="B161" s="160"/>
      <c r="C161" s="160"/>
      <c r="D161" s="160"/>
      <c r="E161" s="160"/>
      <c r="F161" s="160"/>
      <c r="G161" s="160"/>
      <c r="H161" s="160"/>
      <c r="I161" s="160"/>
      <c r="J161" s="160"/>
      <c r="K161" s="160"/>
      <c r="L161" s="160"/>
      <c r="M161" s="160"/>
      <c r="N161" s="160"/>
      <c r="O161" s="160"/>
      <c r="P161" s="160"/>
      <c r="Q161" s="160"/>
      <c r="R161" s="160"/>
      <c r="S161" s="160"/>
      <c r="T161" s="160"/>
      <c r="U161" s="160"/>
      <c r="V161" s="160"/>
      <c r="W161" s="160"/>
      <c r="X161" s="160"/>
      <c r="Y161" s="160"/>
      <c r="Z161" s="160"/>
      <c r="AA161" s="160"/>
      <c r="AB161" s="160"/>
      <c r="AC161" s="160"/>
      <c r="AD161" s="160"/>
      <c r="AE161" s="160"/>
      <c r="AF161" s="160"/>
      <c r="AG161" s="160"/>
      <c r="AH161" s="160"/>
      <c r="AI161" s="160"/>
      <c r="AJ161" s="160"/>
      <c r="AK161" s="160"/>
      <c r="AL161" s="160"/>
      <c r="AM161" s="160"/>
      <c r="AN161" s="160"/>
      <c r="AO161" s="160"/>
      <c r="AP161" s="160"/>
      <c r="AQ161" s="160"/>
      <c r="AR161" s="160"/>
      <c r="AS161" s="160"/>
      <c r="AT161" s="160"/>
      <c r="AU161" s="160"/>
      <c r="AV161" s="160"/>
      <c r="AW161" s="160"/>
    </row>
    <row r="162" spans="1:49" x14ac:dyDescent="0.2">
      <c r="A162" s="160"/>
      <c r="B162" s="160"/>
      <c r="C162" s="160"/>
      <c r="D162" s="160"/>
      <c r="E162" s="160"/>
      <c r="F162" s="160"/>
      <c r="G162" s="160"/>
      <c r="H162" s="160"/>
      <c r="I162" s="160"/>
      <c r="J162" s="160"/>
      <c r="K162" s="160"/>
      <c r="L162" s="160"/>
      <c r="M162" s="160"/>
      <c r="N162" s="160"/>
      <c r="O162" s="160"/>
      <c r="P162" s="160"/>
      <c r="Q162" s="160"/>
      <c r="R162" s="160"/>
      <c r="S162" s="160"/>
      <c r="T162" s="160"/>
      <c r="U162" s="160"/>
      <c r="V162" s="160"/>
      <c r="W162" s="160"/>
      <c r="X162" s="160"/>
      <c r="Y162" s="160"/>
      <c r="Z162" s="160"/>
      <c r="AA162" s="160"/>
      <c r="AB162" s="160"/>
      <c r="AC162" s="160"/>
      <c r="AD162" s="160"/>
      <c r="AE162" s="160"/>
      <c r="AF162" s="160"/>
      <c r="AG162" s="160"/>
      <c r="AH162" s="160"/>
      <c r="AI162" s="160"/>
      <c r="AJ162" s="160"/>
      <c r="AK162" s="160"/>
      <c r="AL162" s="160"/>
      <c r="AM162" s="160"/>
      <c r="AN162" s="160"/>
      <c r="AO162" s="160"/>
      <c r="AP162" s="160"/>
      <c r="AQ162" s="160"/>
      <c r="AR162" s="160"/>
      <c r="AS162" s="160"/>
      <c r="AT162" s="160"/>
      <c r="AU162" s="160"/>
      <c r="AV162" s="160"/>
      <c r="AW162" s="160"/>
    </row>
    <row r="163" spans="1:49" s="164" customFormat="1" x14ac:dyDescent="0.2">
      <c r="A163" s="160"/>
      <c r="B163" s="160"/>
      <c r="C163" s="160"/>
      <c r="D163" s="160"/>
      <c r="E163" s="160"/>
      <c r="F163" s="160"/>
      <c r="G163" s="160"/>
      <c r="H163" s="160"/>
      <c r="I163" s="160"/>
      <c r="J163" s="160"/>
      <c r="K163" s="160"/>
      <c r="L163" s="160"/>
      <c r="M163" s="160"/>
      <c r="N163" s="160"/>
      <c r="O163" s="160"/>
      <c r="P163" s="160"/>
      <c r="Q163" s="160"/>
      <c r="R163" s="160"/>
      <c r="S163" s="160"/>
      <c r="T163" s="160"/>
      <c r="U163" s="160"/>
      <c r="V163" s="160"/>
      <c r="W163" s="160"/>
      <c r="X163" s="160"/>
      <c r="Y163" s="160"/>
      <c r="Z163" s="160"/>
      <c r="AA163" s="160"/>
      <c r="AB163" s="160"/>
      <c r="AC163" s="160"/>
      <c r="AD163" s="160"/>
      <c r="AE163" s="160"/>
      <c r="AF163" s="160"/>
      <c r="AG163" s="160"/>
      <c r="AH163" s="160"/>
      <c r="AI163" s="160"/>
      <c r="AJ163" s="160"/>
      <c r="AK163" s="160"/>
      <c r="AL163" s="160"/>
      <c r="AM163" s="160"/>
      <c r="AN163" s="160"/>
      <c r="AO163" s="160"/>
      <c r="AP163" s="160"/>
      <c r="AQ163" s="160"/>
      <c r="AR163" s="160"/>
      <c r="AS163" s="160"/>
      <c r="AT163" s="160"/>
      <c r="AU163" s="160"/>
      <c r="AV163" s="160"/>
      <c r="AW163" s="160"/>
    </row>
    <row r="164" spans="1:49" s="164" customFormat="1" x14ac:dyDescent="0.2">
      <c r="A164" s="160"/>
      <c r="B164" s="160"/>
      <c r="C164" s="160"/>
      <c r="D164" s="160"/>
      <c r="E164" s="160"/>
      <c r="F164" s="160"/>
      <c r="G164" s="160"/>
      <c r="H164" s="160"/>
      <c r="I164" s="160"/>
      <c r="J164" s="160"/>
      <c r="K164" s="160"/>
      <c r="L164" s="160"/>
      <c r="M164" s="160"/>
      <c r="N164" s="160"/>
      <c r="O164" s="160"/>
      <c r="P164" s="160"/>
      <c r="Q164" s="160"/>
      <c r="R164" s="160"/>
      <c r="S164" s="160"/>
      <c r="T164" s="160"/>
      <c r="U164" s="160"/>
      <c r="V164" s="160"/>
      <c r="W164" s="160"/>
      <c r="X164" s="160"/>
      <c r="Y164" s="160"/>
      <c r="Z164" s="160"/>
      <c r="AA164" s="160"/>
      <c r="AB164" s="160"/>
      <c r="AC164" s="160"/>
      <c r="AD164" s="160"/>
      <c r="AE164" s="160"/>
      <c r="AF164" s="160"/>
      <c r="AG164" s="160"/>
      <c r="AH164" s="160"/>
      <c r="AI164" s="160"/>
      <c r="AJ164" s="160"/>
      <c r="AK164" s="160"/>
      <c r="AL164" s="160"/>
      <c r="AM164" s="160"/>
      <c r="AN164" s="160"/>
      <c r="AO164" s="160"/>
      <c r="AP164" s="160"/>
      <c r="AQ164" s="160"/>
      <c r="AR164" s="160"/>
      <c r="AS164" s="160"/>
      <c r="AT164" s="160"/>
      <c r="AU164" s="160"/>
      <c r="AV164" s="160"/>
      <c r="AW164" s="160"/>
    </row>
    <row r="165" spans="1:49" s="164" customFormat="1" x14ac:dyDescent="0.2">
      <c r="A165" s="160"/>
      <c r="B165" s="160"/>
      <c r="C165" s="160"/>
      <c r="D165" s="160"/>
      <c r="E165" s="160"/>
      <c r="F165" s="160"/>
      <c r="G165" s="160"/>
      <c r="H165" s="160"/>
      <c r="I165" s="160"/>
      <c r="J165" s="160"/>
      <c r="K165" s="160"/>
      <c r="L165" s="160"/>
      <c r="M165" s="160"/>
      <c r="N165" s="160"/>
      <c r="O165" s="160"/>
      <c r="P165" s="160"/>
      <c r="Q165" s="160"/>
      <c r="R165" s="160"/>
      <c r="S165" s="160"/>
      <c r="T165" s="160"/>
      <c r="U165" s="160"/>
      <c r="V165" s="160"/>
      <c r="W165" s="160"/>
      <c r="X165" s="160"/>
      <c r="Y165" s="160"/>
      <c r="Z165" s="160"/>
      <c r="AA165" s="160"/>
      <c r="AB165" s="160"/>
      <c r="AC165" s="160"/>
      <c r="AD165" s="160"/>
      <c r="AE165" s="160"/>
      <c r="AF165" s="160"/>
      <c r="AG165" s="160"/>
      <c r="AH165" s="160"/>
      <c r="AI165" s="160"/>
      <c r="AJ165" s="160"/>
      <c r="AK165" s="160"/>
      <c r="AL165" s="160"/>
      <c r="AM165" s="160"/>
      <c r="AN165" s="160"/>
      <c r="AO165" s="160"/>
      <c r="AP165" s="160"/>
      <c r="AQ165" s="160"/>
      <c r="AR165" s="160"/>
      <c r="AS165" s="160"/>
      <c r="AT165" s="160"/>
      <c r="AU165" s="160"/>
      <c r="AV165" s="160"/>
      <c r="AW165" s="160"/>
    </row>
    <row r="166" spans="1:49" s="164" customFormat="1" x14ac:dyDescent="0.2">
      <c r="A166" s="160"/>
      <c r="B166" s="160"/>
      <c r="C166" s="160"/>
      <c r="D166" s="160"/>
      <c r="E166" s="160"/>
      <c r="F166" s="160"/>
      <c r="G166" s="160"/>
      <c r="H166" s="160"/>
      <c r="I166" s="160"/>
      <c r="J166" s="160"/>
      <c r="K166" s="160"/>
      <c r="L166" s="160"/>
      <c r="M166" s="160"/>
      <c r="N166" s="160"/>
      <c r="O166" s="160"/>
      <c r="P166" s="160"/>
      <c r="Q166" s="160"/>
      <c r="R166" s="160"/>
      <c r="S166" s="160"/>
      <c r="T166" s="160"/>
      <c r="U166" s="160"/>
      <c r="V166" s="160"/>
      <c r="W166" s="160"/>
      <c r="X166" s="160"/>
      <c r="Y166" s="160"/>
      <c r="Z166" s="160"/>
      <c r="AA166" s="160"/>
      <c r="AB166" s="160"/>
      <c r="AC166" s="160"/>
      <c r="AD166" s="160"/>
      <c r="AE166" s="160"/>
      <c r="AF166" s="160"/>
      <c r="AG166" s="160"/>
      <c r="AH166" s="160"/>
      <c r="AI166" s="160"/>
      <c r="AJ166" s="160"/>
      <c r="AK166" s="160"/>
      <c r="AL166" s="160"/>
      <c r="AM166" s="160"/>
      <c r="AN166" s="160"/>
      <c r="AO166" s="160"/>
      <c r="AP166" s="160"/>
      <c r="AQ166" s="160"/>
      <c r="AR166" s="160"/>
      <c r="AS166" s="160"/>
      <c r="AT166" s="160"/>
      <c r="AU166" s="160"/>
      <c r="AV166" s="160"/>
      <c r="AW166" s="160"/>
    </row>
    <row r="167" spans="1:49" s="164" customFormat="1" x14ac:dyDescent="0.2">
      <c r="A167" s="160"/>
      <c r="B167" s="160"/>
      <c r="C167" s="160"/>
      <c r="D167" s="160"/>
      <c r="E167" s="160"/>
      <c r="F167" s="160"/>
      <c r="G167" s="160"/>
      <c r="H167" s="160"/>
      <c r="I167" s="160"/>
      <c r="J167" s="160"/>
      <c r="K167" s="160"/>
      <c r="L167" s="160"/>
      <c r="M167" s="160"/>
      <c r="N167" s="160"/>
      <c r="O167" s="160"/>
      <c r="P167" s="160"/>
      <c r="Q167" s="160"/>
      <c r="R167" s="160"/>
      <c r="S167" s="160"/>
      <c r="T167" s="160"/>
      <c r="U167" s="160"/>
      <c r="V167" s="160"/>
      <c r="W167" s="160"/>
      <c r="X167" s="160"/>
      <c r="Y167" s="160"/>
      <c r="Z167" s="160"/>
      <c r="AA167" s="160"/>
      <c r="AB167" s="160"/>
      <c r="AC167" s="160"/>
      <c r="AD167" s="160"/>
      <c r="AE167" s="160"/>
      <c r="AF167" s="160"/>
      <c r="AG167" s="160"/>
      <c r="AH167" s="160"/>
      <c r="AI167" s="160"/>
      <c r="AJ167" s="160"/>
      <c r="AK167" s="160"/>
      <c r="AL167" s="160"/>
      <c r="AM167" s="160"/>
      <c r="AN167" s="160"/>
      <c r="AO167" s="160"/>
      <c r="AP167" s="160"/>
      <c r="AQ167" s="160"/>
      <c r="AR167" s="160"/>
      <c r="AS167" s="160"/>
      <c r="AT167" s="160"/>
      <c r="AU167" s="160"/>
      <c r="AV167" s="160"/>
      <c r="AW167" s="160"/>
    </row>
    <row r="168" spans="1:49" s="164" customFormat="1" x14ac:dyDescent="0.2">
      <c r="A168" s="160"/>
      <c r="B168" s="160"/>
      <c r="C168" s="160"/>
      <c r="D168" s="160"/>
      <c r="E168" s="160"/>
      <c r="F168" s="160"/>
      <c r="G168" s="160"/>
      <c r="H168" s="160"/>
      <c r="I168" s="160"/>
      <c r="J168" s="160"/>
      <c r="K168" s="160"/>
      <c r="L168" s="160"/>
      <c r="M168" s="160"/>
      <c r="N168" s="160"/>
      <c r="O168" s="160"/>
      <c r="P168" s="160"/>
      <c r="Q168" s="160"/>
      <c r="R168" s="160"/>
      <c r="S168" s="160"/>
      <c r="T168" s="160"/>
      <c r="U168" s="160"/>
      <c r="V168" s="160"/>
      <c r="W168" s="160"/>
      <c r="X168" s="160"/>
      <c r="Y168" s="160"/>
      <c r="Z168" s="160"/>
      <c r="AA168" s="160"/>
      <c r="AB168" s="160"/>
      <c r="AC168" s="160"/>
      <c r="AD168" s="160"/>
      <c r="AE168" s="160"/>
      <c r="AF168" s="160"/>
      <c r="AG168" s="160"/>
      <c r="AH168" s="160"/>
      <c r="AI168" s="160"/>
      <c r="AJ168" s="160"/>
      <c r="AK168" s="160"/>
      <c r="AL168" s="160"/>
      <c r="AM168" s="160"/>
      <c r="AN168" s="160"/>
      <c r="AO168" s="160"/>
      <c r="AP168" s="160"/>
      <c r="AQ168" s="160"/>
      <c r="AR168" s="160"/>
      <c r="AS168" s="160"/>
      <c r="AT168" s="160"/>
      <c r="AU168" s="160"/>
      <c r="AV168" s="160"/>
      <c r="AW168" s="160"/>
    </row>
    <row r="169" spans="1:49" s="164" customFormat="1" x14ac:dyDescent="0.2">
      <c r="A169" s="160"/>
      <c r="B169" s="160"/>
      <c r="C169" s="160"/>
      <c r="D169" s="160"/>
      <c r="E169" s="160"/>
      <c r="F169" s="160"/>
      <c r="G169" s="160"/>
      <c r="H169" s="160"/>
      <c r="I169" s="160"/>
      <c r="J169" s="160"/>
      <c r="K169" s="160"/>
      <c r="L169" s="160"/>
      <c r="M169" s="160"/>
      <c r="N169" s="160"/>
      <c r="O169" s="160"/>
      <c r="P169" s="160"/>
      <c r="Q169" s="160"/>
      <c r="R169" s="160"/>
      <c r="S169" s="160"/>
      <c r="T169" s="160"/>
      <c r="U169" s="160"/>
      <c r="V169" s="160"/>
      <c r="W169" s="160"/>
      <c r="X169" s="160"/>
      <c r="Y169" s="160"/>
      <c r="Z169" s="160"/>
      <c r="AA169" s="160"/>
      <c r="AB169" s="160"/>
      <c r="AC169" s="160"/>
      <c r="AD169" s="160"/>
      <c r="AE169" s="160"/>
      <c r="AF169" s="160"/>
      <c r="AG169" s="160"/>
      <c r="AH169" s="160"/>
      <c r="AI169" s="160"/>
      <c r="AJ169" s="160"/>
      <c r="AK169" s="160"/>
      <c r="AL169" s="160"/>
      <c r="AM169" s="160"/>
      <c r="AN169" s="160"/>
      <c r="AO169" s="160"/>
      <c r="AP169" s="160"/>
      <c r="AQ169" s="160"/>
      <c r="AR169" s="160"/>
      <c r="AS169" s="160"/>
      <c r="AT169" s="160"/>
      <c r="AU169" s="160"/>
      <c r="AV169" s="160"/>
      <c r="AW169" s="160"/>
    </row>
    <row r="170" spans="1:49" s="164" customFormat="1" x14ac:dyDescent="0.2">
      <c r="A170" s="160"/>
      <c r="B170" s="160"/>
      <c r="C170" s="160"/>
      <c r="D170" s="160"/>
      <c r="E170" s="160"/>
      <c r="F170" s="160"/>
      <c r="G170" s="160"/>
      <c r="H170" s="160"/>
      <c r="I170" s="160"/>
      <c r="J170" s="160"/>
      <c r="K170" s="160"/>
      <c r="L170" s="160"/>
      <c r="M170" s="160"/>
      <c r="N170" s="160"/>
      <c r="O170" s="160"/>
      <c r="P170" s="160"/>
      <c r="Q170" s="160"/>
      <c r="R170" s="160"/>
      <c r="S170" s="160"/>
      <c r="T170" s="160"/>
      <c r="U170" s="160"/>
      <c r="V170" s="160"/>
      <c r="W170" s="160"/>
      <c r="X170" s="160"/>
      <c r="Y170" s="160"/>
      <c r="Z170" s="160"/>
      <c r="AA170" s="160"/>
      <c r="AB170" s="160"/>
      <c r="AC170" s="160"/>
      <c r="AD170" s="160"/>
      <c r="AE170" s="160"/>
      <c r="AF170" s="160"/>
      <c r="AG170" s="160"/>
      <c r="AH170" s="160"/>
      <c r="AI170" s="160"/>
      <c r="AJ170" s="160"/>
      <c r="AK170" s="160"/>
      <c r="AL170" s="160"/>
      <c r="AM170" s="160"/>
      <c r="AN170" s="160"/>
      <c r="AO170" s="160"/>
      <c r="AP170" s="160"/>
      <c r="AQ170" s="160"/>
      <c r="AR170" s="160"/>
      <c r="AS170" s="160"/>
      <c r="AT170" s="160"/>
      <c r="AU170" s="160"/>
      <c r="AV170" s="160"/>
      <c r="AW170" s="160"/>
    </row>
    <row r="171" spans="1:49" s="164" customFormat="1" x14ac:dyDescent="0.2">
      <c r="A171" s="160"/>
      <c r="B171" s="160"/>
      <c r="C171" s="160"/>
      <c r="D171" s="160"/>
      <c r="E171" s="160"/>
      <c r="F171" s="160"/>
      <c r="G171" s="160"/>
      <c r="H171" s="160"/>
      <c r="I171" s="160"/>
      <c r="J171" s="160"/>
      <c r="K171" s="160"/>
      <c r="L171" s="160"/>
      <c r="M171" s="160"/>
      <c r="N171" s="160"/>
      <c r="O171" s="160"/>
      <c r="P171" s="160"/>
      <c r="Q171" s="160"/>
      <c r="R171" s="160"/>
      <c r="S171" s="160"/>
      <c r="T171" s="160"/>
      <c r="U171" s="160"/>
      <c r="V171" s="160"/>
      <c r="W171" s="160"/>
      <c r="X171" s="160"/>
      <c r="Y171" s="160"/>
      <c r="Z171" s="160"/>
      <c r="AA171" s="160"/>
      <c r="AB171" s="160"/>
      <c r="AC171" s="160"/>
      <c r="AD171" s="160"/>
      <c r="AE171" s="160"/>
      <c r="AF171" s="160"/>
      <c r="AG171" s="160"/>
      <c r="AH171" s="160"/>
      <c r="AI171" s="160"/>
      <c r="AJ171" s="160"/>
      <c r="AK171" s="160"/>
      <c r="AL171" s="160"/>
      <c r="AM171" s="160"/>
      <c r="AN171" s="160"/>
      <c r="AO171" s="160"/>
      <c r="AP171" s="160"/>
      <c r="AQ171" s="160"/>
      <c r="AR171" s="160"/>
      <c r="AS171" s="160"/>
      <c r="AT171" s="160"/>
      <c r="AU171" s="160"/>
      <c r="AV171" s="160"/>
      <c r="AW171" s="160"/>
    </row>
    <row r="172" spans="1:49" s="164" customFormat="1" x14ac:dyDescent="0.2">
      <c r="A172" s="160"/>
      <c r="B172" s="160"/>
      <c r="C172" s="160"/>
      <c r="D172" s="160"/>
      <c r="E172" s="160"/>
      <c r="F172" s="160"/>
      <c r="G172" s="160"/>
      <c r="H172" s="160"/>
      <c r="I172" s="160"/>
      <c r="J172" s="160"/>
      <c r="K172" s="160"/>
      <c r="L172" s="160"/>
      <c r="M172" s="160"/>
      <c r="N172" s="160"/>
      <c r="O172" s="160"/>
      <c r="P172" s="160"/>
      <c r="Q172" s="160"/>
      <c r="R172" s="160"/>
      <c r="S172" s="160"/>
      <c r="T172" s="160"/>
      <c r="U172" s="160"/>
      <c r="V172" s="160"/>
      <c r="W172" s="160"/>
      <c r="X172" s="160"/>
      <c r="Y172" s="160"/>
      <c r="Z172" s="160"/>
      <c r="AA172" s="160"/>
      <c r="AB172" s="160"/>
      <c r="AC172" s="160"/>
      <c r="AD172" s="160"/>
      <c r="AE172" s="160"/>
      <c r="AF172" s="160"/>
      <c r="AG172" s="160"/>
      <c r="AH172" s="160"/>
      <c r="AI172" s="160"/>
      <c r="AJ172" s="160"/>
      <c r="AK172" s="160"/>
      <c r="AL172" s="160"/>
      <c r="AM172" s="160"/>
      <c r="AN172" s="160"/>
      <c r="AO172" s="160"/>
      <c r="AP172" s="160"/>
      <c r="AQ172" s="160"/>
      <c r="AR172" s="160"/>
      <c r="AS172" s="160"/>
      <c r="AT172" s="160"/>
      <c r="AU172" s="160"/>
      <c r="AV172" s="160"/>
      <c r="AW172" s="160"/>
    </row>
    <row r="173" spans="1:49" s="164" customFormat="1" x14ac:dyDescent="0.2">
      <c r="A173" s="160"/>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0"/>
      <c r="Z173" s="160"/>
      <c r="AA173" s="160"/>
      <c r="AB173" s="160"/>
      <c r="AC173" s="160"/>
      <c r="AD173" s="160"/>
      <c r="AE173" s="160"/>
      <c r="AF173" s="160"/>
      <c r="AG173" s="160"/>
      <c r="AH173" s="160"/>
      <c r="AI173" s="160"/>
      <c r="AJ173" s="160"/>
      <c r="AK173" s="160"/>
      <c r="AL173" s="160"/>
      <c r="AM173" s="160"/>
      <c r="AN173" s="160"/>
      <c r="AO173" s="160"/>
      <c r="AP173" s="160"/>
      <c r="AQ173" s="160"/>
      <c r="AR173" s="160"/>
      <c r="AS173" s="160"/>
      <c r="AT173" s="160"/>
      <c r="AU173" s="160"/>
      <c r="AV173" s="160"/>
      <c r="AW173" s="160"/>
    </row>
    <row r="174" spans="1:49" s="164" customFormat="1" x14ac:dyDescent="0.2">
      <c r="A174" s="160"/>
      <c r="B174" s="160"/>
      <c r="C174" s="160"/>
      <c r="D174" s="160"/>
      <c r="E174" s="160"/>
      <c r="F174" s="160"/>
      <c r="G174" s="160"/>
      <c r="H174" s="160"/>
      <c r="I174" s="160"/>
      <c r="J174" s="160"/>
      <c r="K174" s="160"/>
      <c r="L174" s="160"/>
      <c r="M174" s="160"/>
      <c r="N174" s="160"/>
      <c r="O174" s="160"/>
      <c r="P174" s="160"/>
      <c r="Q174" s="160"/>
      <c r="R174" s="160"/>
      <c r="S174" s="160"/>
      <c r="T174" s="160"/>
      <c r="U174" s="160"/>
      <c r="V174" s="160"/>
      <c r="W174" s="160"/>
      <c r="X174" s="160"/>
      <c r="Y174" s="160"/>
      <c r="Z174" s="160"/>
      <c r="AA174" s="160"/>
      <c r="AB174" s="160"/>
      <c r="AC174" s="160"/>
      <c r="AD174" s="160"/>
      <c r="AE174" s="160"/>
      <c r="AF174" s="160"/>
      <c r="AG174" s="160"/>
      <c r="AH174" s="160"/>
      <c r="AI174" s="160"/>
      <c r="AJ174" s="160"/>
      <c r="AK174" s="160"/>
      <c r="AL174" s="160"/>
      <c r="AM174" s="160"/>
      <c r="AN174" s="160"/>
      <c r="AO174" s="160"/>
      <c r="AP174" s="160"/>
      <c r="AQ174" s="160"/>
      <c r="AR174" s="160"/>
      <c r="AS174" s="160"/>
      <c r="AT174" s="160"/>
      <c r="AU174" s="160"/>
      <c r="AV174" s="160"/>
      <c r="AW174" s="160"/>
    </row>
    <row r="175" spans="1:49" s="164" customFormat="1" x14ac:dyDescent="0.2">
      <c r="A175" s="160"/>
      <c r="B175" s="160"/>
      <c r="C175" s="160"/>
      <c r="D175" s="160"/>
      <c r="E175" s="160"/>
      <c r="F175" s="160"/>
      <c r="G175" s="160"/>
      <c r="H175" s="160"/>
      <c r="I175" s="160"/>
      <c r="J175" s="160"/>
      <c r="K175" s="160"/>
      <c r="L175" s="160"/>
      <c r="M175" s="160"/>
      <c r="N175" s="160"/>
      <c r="O175" s="160"/>
      <c r="P175" s="160"/>
      <c r="Q175" s="160"/>
      <c r="R175" s="160"/>
      <c r="S175" s="160"/>
      <c r="T175" s="160"/>
      <c r="U175" s="160"/>
      <c r="V175" s="160"/>
      <c r="W175" s="160"/>
      <c r="X175" s="160"/>
      <c r="Y175" s="160"/>
      <c r="Z175" s="160"/>
      <c r="AA175" s="160"/>
      <c r="AB175" s="160"/>
      <c r="AC175" s="160"/>
      <c r="AD175" s="160"/>
      <c r="AE175" s="160"/>
      <c r="AF175" s="160"/>
      <c r="AG175" s="160"/>
      <c r="AH175" s="160"/>
      <c r="AI175" s="160"/>
      <c r="AJ175" s="160"/>
      <c r="AK175" s="160"/>
      <c r="AL175" s="160"/>
      <c r="AM175" s="160"/>
      <c r="AN175" s="160"/>
      <c r="AO175" s="160"/>
      <c r="AP175" s="160"/>
      <c r="AQ175" s="160"/>
      <c r="AR175" s="160"/>
      <c r="AS175" s="160"/>
      <c r="AT175" s="160"/>
      <c r="AU175" s="160"/>
      <c r="AV175" s="160"/>
      <c r="AW175" s="160"/>
    </row>
    <row r="176" spans="1:49" s="164" customFormat="1" x14ac:dyDescent="0.2">
      <c r="A176" s="160"/>
      <c r="B176" s="160"/>
      <c r="C176" s="160"/>
      <c r="D176" s="160"/>
      <c r="E176" s="160"/>
      <c r="F176" s="160"/>
      <c r="G176" s="160"/>
      <c r="H176" s="160"/>
      <c r="I176" s="160"/>
      <c r="J176" s="160"/>
      <c r="K176" s="160"/>
      <c r="L176" s="160"/>
      <c r="M176" s="160"/>
      <c r="N176" s="160"/>
      <c r="O176" s="160"/>
      <c r="P176" s="160"/>
      <c r="Q176" s="160"/>
      <c r="R176" s="160"/>
      <c r="S176" s="160"/>
      <c r="T176" s="160"/>
      <c r="U176" s="160"/>
      <c r="V176" s="160"/>
      <c r="W176" s="160"/>
      <c r="X176" s="160"/>
      <c r="Y176" s="160"/>
      <c r="Z176" s="160"/>
      <c r="AA176" s="160"/>
      <c r="AB176" s="160"/>
      <c r="AC176" s="160"/>
      <c r="AD176" s="160"/>
      <c r="AE176" s="160"/>
      <c r="AF176" s="160"/>
      <c r="AG176" s="160"/>
      <c r="AH176" s="160"/>
      <c r="AI176" s="160"/>
      <c r="AJ176" s="160"/>
      <c r="AK176" s="160"/>
      <c r="AL176" s="160"/>
      <c r="AM176" s="160"/>
      <c r="AN176" s="160"/>
      <c r="AO176" s="160"/>
      <c r="AP176" s="160"/>
      <c r="AQ176" s="160"/>
      <c r="AR176" s="160"/>
      <c r="AS176" s="160"/>
      <c r="AT176" s="160"/>
      <c r="AU176" s="160"/>
      <c r="AV176" s="160"/>
      <c r="AW176" s="160"/>
    </row>
    <row r="177" spans="1:49" s="164" customFormat="1" x14ac:dyDescent="0.2">
      <c r="A177" s="160"/>
      <c r="B177" s="160"/>
      <c r="C177" s="160"/>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160"/>
      <c r="AR177" s="160"/>
      <c r="AS177" s="160"/>
      <c r="AT177" s="160"/>
      <c r="AU177" s="160"/>
      <c r="AV177" s="160"/>
      <c r="AW177" s="160"/>
    </row>
    <row r="178" spans="1:49" x14ac:dyDescent="0.2">
      <c r="A178" s="146"/>
      <c r="B178" s="146"/>
      <c r="C178" s="146"/>
      <c r="D178" s="146"/>
      <c r="E178" s="146"/>
      <c r="F178" s="146"/>
      <c r="G178" s="146"/>
      <c r="H178" s="146"/>
      <c r="I178" s="146"/>
      <c r="J178" s="146"/>
      <c r="K178" s="146"/>
      <c r="L178" s="146"/>
      <c r="M178" s="146"/>
      <c r="N178" s="146"/>
      <c r="O178" s="146"/>
      <c r="P178" s="146"/>
      <c r="Q178" s="160"/>
      <c r="R178" s="160"/>
      <c r="S178" s="160"/>
      <c r="T178" s="160"/>
      <c r="U178" s="160"/>
      <c r="V178" s="160"/>
      <c r="W178" s="160"/>
      <c r="X178" s="160"/>
      <c r="Y178" s="160"/>
      <c r="Z178" s="160"/>
      <c r="AA178" s="160"/>
      <c r="AB178" s="160"/>
      <c r="AC178" s="160"/>
      <c r="AD178" s="160"/>
      <c r="AE178" s="160"/>
      <c r="AF178" s="160"/>
      <c r="AG178" s="160"/>
      <c r="AH178" s="160"/>
      <c r="AI178" s="160"/>
      <c r="AJ178" s="160"/>
      <c r="AK178" s="160"/>
      <c r="AL178" s="160"/>
      <c r="AM178" s="160"/>
      <c r="AN178" s="160"/>
      <c r="AO178" s="160"/>
      <c r="AP178" s="160"/>
      <c r="AQ178" s="160"/>
      <c r="AR178" s="160"/>
      <c r="AS178" s="160"/>
      <c r="AT178" s="160"/>
      <c r="AU178" s="160"/>
      <c r="AV178" s="160"/>
      <c r="AW178" s="160"/>
    </row>
    <row r="179" spans="1:49" x14ac:dyDescent="0.2">
      <c r="A179" s="146"/>
      <c r="B179" s="146"/>
      <c r="C179" s="146"/>
      <c r="D179" s="146"/>
      <c r="E179" s="146"/>
      <c r="F179" s="146"/>
      <c r="G179" s="146"/>
      <c r="H179" s="146"/>
      <c r="I179" s="146"/>
      <c r="J179" s="146"/>
      <c r="K179" s="146"/>
      <c r="L179" s="146"/>
      <c r="M179" s="146"/>
      <c r="N179" s="146"/>
      <c r="O179" s="146"/>
      <c r="P179" s="146"/>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row>
    <row r="180" spans="1:49" x14ac:dyDescent="0.2">
      <c r="A180" s="146"/>
      <c r="B180" s="146"/>
      <c r="C180" s="146"/>
      <c r="D180" s="146"/>
      <c r="E180" s="146"/>
      <c r="F180" s="146"/>
      <c r="G180" s="146"/>
      <c r="H180" s="146"/>
      <c r="I180" s="146"/>
      <c r="J180" s="146"/>
      <c r="K180" s="146"/>
      <c r="L180" s="146"/>
      <c r="M180" s="146"/>
      <c r="N180" s="146"/>
      <c r="O180" s="146"/>
      <c r="P180" s="146"/>
      <c r="Q180" s="160"/>
      <c r="R180" s="160"/>
      <c r="S180" s="160"/>
      <c r="T180" s="160"/>
      <c r="U180" s="160"/>
      <c r="V180" s="160"/>
      <c r="W180" s="160"/>
      <c r="X180" s="160"/>
      <c r="Y180" s="160"/>
      <c r="Z180" s="160"/>
      <c r="AA180" s="160"/>
      <c r="AB180" s="160"/>
      <c r="AC180" s="160"/>
      <c r="AD180" s="160"/>
      <c r="AE180" s="160"/>
      <c r="AF180" s="160"/>
      <c r="AG180" s="160"/>
      <c r="AH180" s="160"/>
      <c r="AI180" s="160"/>
      <c r="AJ180" s="160"/>
      <c r="AK180" s="160"/>
      <c r="AL180" s="160"/>
      <c r="AM180" s="160"/>
      <c r="AN180" s="160"/>
      <c r="AO180" s="160"/>
      <c r="AP180" s="160"/>
      <c r="AQ180" s="160"/>
      <c r="AR180" s="160"/>
      <c r="AS180" s="160"/>
      <c r="AT180" s="160"/>
      <c r="AU180" s="160"/>
      <c r="AV180" s="160"/>
      <c r="AW180" s="160"/>
    </row>
    <row r="181" spans="1:49" x14ac:dyDescent="0.2">
      <c r="A181" s="146"/>
      <c r="B181" s="146"/>
      <c r="C181" s="146"/>
      <c r="D181" s="146"/>
      <c r="E181" s="146"/>
      <c r="F181" s="146"/>
      <c r="G181" s="146"/>
      <c r="H181" s="146"/>
      <c r="I181" s="146"/>
      <c r="J181" s="146"/>
      <c r="K181" s="146"/>
      <c r="L181" s="146"/>
      <c r="M181" s="146"/>
      <c r="N181" s="146"/>
      <c r="O181" s="146"/>
      <c r="P181" s="146"/>
      <c r="Q181" s="160"/>
      <c r="R181" s="160"/>
      <c r="S181" s="160"/>
      <c r="T181" s="160"/>
      <c r="U181" s="160"/>
      <c r="V181" s="160"/>
      <c r="W181" s="160"/>
      <c r="X181" s="160"/>
      <c r="Y181" s="160"/>
      <c r="Z181" s="160"/>
      <c r="AA181" s="160"/>
      <c r="AB181" s="160"/>
      <c r="AC181" s="160"/>
      <c r="AD181" s="160"/>
      <c r="AE181" s="160"/>
      <c r="AF181" s="160"/>
      <c r="AG181" s="160"/>
      <c r="AH181" s="160"/>
      <c r="AI181" s="160"/>
      <c r="AJ181" s="160"/>
      <c r="AK181" s="160"/>
      <c r="AL181" s="160"/>
      <c r="AM181" s="160"/>
      <c r="AN181" s="160"/>
      <c r="AO181" s="160"/>
      <c r="AP181" s="160"/>
      <c r="AQ181" s="160"/>
      <c r="AR181" s="160"/>
      <c r="AS181" s="160"/>
      <c r="AT181" s="160"/>
      <c r="AU181" s="160"/>
      <c r="AV181" s="160"/>
      <c r="AW181" s="160"/>
    </row>
    <row r="182" spans="1:49" x14ac:dyDescent="0.2">
      <c r="A182" s="146"/>
      <c r="B182" s="146"/>
      <c r="C182" s="146"/>
      <c r="D182" s="146"/>
      <c r="E182" s="146"/>
      <c r="F182" s="146"/>
      <c r="G182" s="146"/>
      <c r="H182" s="146"/>
      <c r="I182" s="146"/>
      <c r="J182" s="146"/>
      <c r="K182" s="146"/>
      <c r="L182" s="146"/>
      <c r="M182" s="146"/>
      <c r="N182" s="146"/>
      <c r="O182" s="146"/>
      <c r="P182" s="146"/>
      <c r="Q182" s="160"/>
      <c r="R182" s="160"/>
      <c r="S182" s="160"/>
      <c r="T182" s="160"/>
      <c r="U182" s="160"/>
      <c r="V182" s="160"/>
      <c r="W182" s="160"/>
      <c r="X182" s="160"/>
      <c r="Y182" s="160"/>
      <c r="Z182" s="160"/>
      <c r="AA182" s="160"/>
      <c r="AB182" s="160"/>
      <c r="AC182" s="160"/>
      <c r="AD182" s="160"/>
      <c r="AE182" s="160"/>
      <c r="AF182" s="160"/>
      <c r="AG182" s="160"/>
      <c r="AH182" s="160"/>
      <c r="AI182" s="160"/>
      <c r="AJ182" s="160"/>
      <c r="AK182" s="160"/>
      <c r="AL182" s="160"/>
      <c r="AM182" s="160"/>
      <c r="AN182" s="160"/>
      <c r="AO182" s="160"/>
      <c r="AP182" s="160"/>
      <c r="AQ182" s="160"/>
      <c r="AR182" s="160"/>
      <c r="AS182" s="160"/>
      <c r="AT182" s="160"/>
      <c r="AU182" s="160"/>
      <c r="AV182" s="160"/>
      <c r="AW182" s="160"/>
    </row>
    <row r="183" spans="1:49" x14ac:dyDescent="0.2">
      <c r="A183" s="146"/>
      <c r="B183" s="146"/>
      <c r="C183" s="146"/>
      <c r="D183" s="146"/>
      <c r="E183" s="146"/>
      <c r="F183" s="146"/>
      <c r="G183" s="146"/>
      <c r="H183" s="146"/>
      <c r="I183" s="146"/>
      <c r="J183" s="146"/>
      <c r="K183" s="146"/>
      <c r="L183" s="146"/>
      <c r="M183" s="146"/>
      <c r="N183" s="146"/>
      <c r="O183" s="146"/>
      <c r="P183" s="146"/>
      <c r="Q183" s="160"/>
      <c r="R183" s="160"/>
      <c r="S183" s="160"/>
      <c r="T183" s="160"/>
      <c r="U183" s="160"/>
      <c r="V183" s="160"/>
      <c r="W183" s="160"/>
      <c r="X183" s="160"/>
      <c r="Y183" s="160"/>
      <c r="Z183" s="160"/>
      <c r="AA183" s="160"/>
      <c r="AB183" s="160"/>
      <c r="AC183" s="160"/>
      <c r="AD183" s="160"/>
      <c r="AE183" s="160"/>
      <c r="AF183" s="160"/>
      <c r="AG183" s="160"/>
      <c r="AH183" s="160"/>
      <c r="AI183" s="160"/>
      <c r="AJ183" s="160"/>
      <c r="AK183" s="160"/>
      <c r="AL183" s="160"/>
      <c r="AM183" s="160"/>
      <c r="AN183" s="160"/>
      <c r="AO183" s="160"/>
      <c r="AP183" s="160"/>
      <c r="AQ183" s="160"/>
      <c r="AR183" s="160"/>
      <c r="AS183" s="160"/>
      <c r="AT183" s="160"/>
      <c r="AU183" s="160"/>
      <c r="AV183" s="160"/>
      <c r="AW183" s="160"/>
    </row>
    <row r="184" spans="1:49" x14ac:dyDescent="0.2">
      <c r="A184" s="146"/>
      <c r="B184" s="146"/>
      <c r="C184" s="146"/>
      <c r="D184" s="146"/>
      <c r="E184" s="146"/>
      <c r="F184" s="146"/>
      <c r="G184" s="146"/>
      <c r="H184" s="146"/>
      <c r="I184" s="146"/>
      <c r="J184" s="146"/>
      <c r="K184" s="146"/>
      <c r="L184" s="146"/>
      <c r="M184" s="146"/>
      <c r="N184" s="146"/>
      <c r="O184" s="146"/>
      <c r="P184" s="146"/>
      <c r="Q184" s="160"/>
      <c r="R184" s="160"/>
      <c r="S184" s="160"/>
      <c r="T184" s="160"/>
      <c r="U184" s="160"/>
      <c r="V184" s="160"/>
      <c r="W184" s="160"/>
      <c r="X184" s="160"/>
      <c r="Y184" s="160"/>
      <c r="Z184" s="160"/>
      <c r="AA184" s="160"/>
      <c r="AB184" s="160"/>
      <c r="AC184" s="160"/>
      <c r="AD184" s="160"/>
      <c r="AE184" s="160"/>
      <c r="AF184" s="160"/>
      <c r="AG184" s="160"/>
      <c r="AH184" s="160"/>
      <c r="AI184" s="160"/>
      <c r="AJ184" s="160"/>
      <c r="AK184" s="160"/>
      <c r="AL184" s="160"/>
      <c r="AM184" s="160"/>
      <c r="AN184" s="160"/>
      <c r="AO184" s="160"/>
      <c r="AP184" s="160"/>
      <c r="AQ184" s="160"/>
      <c r="AR184" s="160"/>
      <c r="AS184" s="160"/>
      <c r="AT184" s="160"/>
      <c r="AU184" s="160"/>
      <c r="AV184" s="160"/>
      <c r="AW184" s="160"/>
    </row>
    <row r="185" spans="1:49" x14ac:dyDescent="0.2">
      <c r="A185" s="146"/>
      <c r="B185" s="146"/>
      <c r="C185" s="146"/>
      <c r="D185" s="146"/>
      <c r="E185" s="146"/>
      <c r="F185" s="146"/>
      <c r="G185" s="146"/>
      <c r="H185" s="146"/>
      <c r="I185" s="146"/>
      <c r="J185" s="146"/>
      <c r="K185" s="146"/>
      <c r="L185" s="146"/>
      <c r="M185" s="146"/>
      <c r="N185" s="146"/>
      <c r="O185" s="146"/>
      <c r="P185" s="146"/>
      <c r="Q185" s="160"/>
      <c r="R185" s="160"/>
      <c r="S185" s="160"/>
      <c r="T185" s="160"/>
      <c r="U185" s="160"/>
      <c r="V185" s="160"/>
      <c r="W185" s="160"/>
      <c r="X185" s="160"/>
      <c r="Y185" s="160"/>
      <c r="Z185" s="160"/>
      <c r="AA185" s="160"/>
      <c r="AB185" s="160"/>
      <c r="AC185" s="160"/>
      <c r="AD185" s="160"/>
      <c r="AE185" s="160"/>
      <c r="AF185" s="160"/>
      <c r="AG185" s="160"/>
      <c r="AH185" s="160"/>
      <c r="AI185" s="160"/>
      <c r="AJ185" s="160"/>
      <c r="AK185" s="160"/>
      <c r="AL185" s="160"/>
      <c r="AM185" s="160"/>
      <c r="AN185" s="160"/>
      <c r="AO185" s="160"/>
      <c r="AP185" s="160"/>
      <c r="AQ185" s="160"/>
      <c r="AR185" s="160"/>
      <c r="AS185" s="160"/>
      <c r="AT185" s="160"/>
      <c r="AU185" s="160"/>
      <c r="AV185" s="160"/>
      <c r="AW185" s="160"/>
    </row>
    <row r="186" spans="1:49" x14ac:dyDescent="0.2">
      <c r="A186" s="146"/>
      <c r="B186" s="146"/>
      <c r="C186" s="146"/>
      <c r="D186" s="146"/>
      <c r="E186" s="146"/>
      <c r="F186" s="146"/>
      <c r="G186" s="146"/>
      <c r="H186" s="146"/>
      <c r="I186" s="146"/>
      <c r="J186" s="146"/>
      <c r="K186" s="146"/>
      <c r="L186" s="146"/>
      <c r="M186" s="146"/>
      <c r="N186" s="146"/>
      <c r="O186" s="146"/>
      <c r="P186" s="146"/>
      <c r="Q186" s="160"/>
      <c r="R186" s="160"/>
      <c r="S186" s="160"/>
      <c r="T186" s="160"/>
      <c r="U186" s="160"/>
      <c r="V186" s="160"/>
      <c r="W186" s="160"/>
      <c r="X186" s="160"/>
      <c r="Y186" s="160"/>
      <c r="Z186" s="160"/>
      <c r="AA186" s="160"/>
      <c r="AB186" s="160"/>
      <c r="AC186" s="160"/>
      <c r="AD186" s="160"/>
      <c r="AE186" s="160"/>
      <c r="AF186" s="160"/>
      <c r="AG186" s="160"/>
      <c r="AH186" s="160"/>
      <c r="AI186" s="160"/>
      <c r="AJ186" s="160"/>
      <c r="AK186" s="160"/>
      <c r="AL186" s="160"/>
      <c r="AM186" s="160"/>
      <c r="AN186" s="160"/>
      <c r="AO186" s="160"/>
      <c r="AP186" s="160"/>
      <c r="AQ186" s="160"/>
      <c r="AR186" s="160"/>
      <c r="AS186" s="160"/>
      <c r="AT186" s="160"/>
      <c r="AU186" s="160"/>
      <c r="AV186" s="160"/>
      <c r="AW186" s="160"/>
    </row>
    <row r="187" spans="1:49" x14ac:dyDescent="0.2">
      <c r="A187" s="146"/>
      <c r="B187" s="146"/>
      <c r="C187" s="146"/>
      <c r="D187" s="146"/>
      <c r="E187" s="146"/>
      <c r="F187" s="146"/>
      <c r="G187" s="146"/>
      <c r="H187" s="146"/>
      <c r="I187" s="146"/>
      <c r="J187" s="146"/>
      <c r="K187" s="146"/>
      <c r="L187" s="146"/>
      <c r="M187" s="146"/>
      <c r="N187" s="146"/>
      <c r="O187" s="146"/>
      <c r="P187" s="146"/>
      <c r="Q187" s="160"/>
      <c r="R187" s="160"/>
      <c r="S187" s="160"/>
      <c r="T187" s="160"/>
      <c r="U187" s="160"/>
      <c r="V187" s="160"/>
      <c r="W187" s="160"/>
      <c r="X187" s="160"/>
      <c r="Y187" s="160"/>
      <c r="Z187" s="160"/>
      <c r="AA187" s="160"/>
      <c r="AB187" s="160"/>
      <c r="AC187" s="160"/>
      <c r="AD187" s="160"/>
      <c r="AE187" s="160"/>
      <c r="AF187" s="160"/>
      <c r="AG187" s="160"/>
      <c r="AH187" s="160"/>
      <c r="AI187" s="160"/>
      <c r="AJ187" s="160"/>
      <c r="AK187" s="160"/>
      <c r="AL187" s="160"/>
      <c r="AM187" s="160"/>
      <c r="AN187" s="160"/>
      <c r="AO187" s="160"/>
      <c r="AP187" s="160"/>
      <c r="AQ187" s="160"/>
      <c r="AR187" s="160"/>
      <c r="AS187" s="160"/>
      <c r="AT187" s="160"/>
      <c r="AU187" s="160"/>
      <c r="AV187" s="160"/>
      <c r="AW187" s="160"/>
    </row>
    <row r="188" spans="1:49" x14ac:dyDescent="0.2">
      <c r="A188" s="146"/>
      <c r="B188" s="146"/>
      <c r="C188" s="146"/>
      <c r="D188" s="146"/>
      <c r="E188" s="146"/>
      <c r="F188" s="146"/>
      <c r="G188" s="146"/>
      <c r="H188" s="146"/>
      <c r="K188" s="146"/>
      <c r="L188" s="146"/>
      <c r="M188" s="146"/>
      <c r="N188" s="146"/>
      <c r="O188" s="146"/>
      <c r="P188" s="146"/>
      <c r="Q188" s="160"/>
      <c r="R188" s="160"/>
      <c r="S188" s="160"/>
      <c r="T188" s="160"/>
      <c r="U188" s="160"/>
      <c r="V188" s="160"/>
      <c r="W188" s="160"/>
      <c r="X188" s="160"/>
      <c r="Y188" s="160"/>
      <c r="Z188" s="160"/>
      <c r="AA188" s="160"/>
      <c r="AB188" s="160"/>
      <c r="AC188" s="160"/>
      <c r="AD188" s="160"/>
      <c r="AE188" s="160"/>
      <c r="AF188" s="160"/>
      <c r="AG188" s="160"/>
      <c r="AH188" s="160"/>
      <c r="AI188" s="160"/>
      <c r="AJ188" s="160"/>
      <c r="AK188" s="160"/>
      <c r="AL188" s="160"/>
      <c r="AM188" s="160"/>
      <c r="AN188" s="160"/>
      <c r="AO188" s="160"/>
      <c r="AP188" s="160"/>
      <c r="AQ188" s="160"/>
      <c r="AR188" s="160"/>
      <c r="AS188" s="160"/>
      <c r="AT188" s="160"/>
      <c r="AU188" s="160"/>
      <c r="AV188" s="160"/>
      <c r="AW188" s="160"/>
    </row>
    <row r="189" spans="1:49" x14ac:dyDescent="0.2">
      <c r="A189" s="146"/>
      <c r="B189" s="146"/>
      <c r="C189" s="146"/>
      <c r="D189" s="146"/>
      <c r="E189" s="146"/>
      <c r="F189" s="146"/>
      <c r="G189" s="146"/>
      <c r="H189" s="146"/>
      <c r="K189" s="146"/>
      <c r="L189" s="146"/>
      <c r="M189" s="146"/>
      <c r="N189" s="146"/>
      <c r="O189" s="146"/>
      <c r="P189" s="146"/>
      <c r="Q189" s="160"/>
      <c r="R189" s="160"/>
      <c r="S189" s="160"/>
      <c r="T189" s="160"/>
      <c r="U189" s="160"/>
      <c r="V189" s="160"/>
      <c r="W189" s="160"/>
      <c r="X189" s="160"/>
      <c r="Y189" s="160"/>
      <c r="Z189" s="160"/>
      <c r="AA189" s="160"/>
      <c r="AB189" s="160"/>
      <c r="AC189" s="160"/>
      <c r="AD189" s="160"/>
      <c r="AE189" s="160"/>
      <c r="AF189" s="160"/>
      <c r="AG189" s="160"/>
      <c r="AH189" s="160"/>
      <c r="AI189" s="160"/>
      <c r="AJ189" s="160"/>
      <c r="AK189" s="160"/>
      <c r="AL189" s="160"/>
      <c r="AM189" s="160"/>
      <c r="AN189" s="160"/>
      <c r="AO189" s="160"/>
      <c r="AP189" s="160"/>
      <c r="AQ189" s="160"/>
      <c r="AR189" s="160"/>
      <c r="AS189" s="160"/>
      <c r="AT189" s="160"/>
      <c r="AU189" s="160"/>
      <c r="AV189" s="160"/>
      <c r="AW189" s="160"/>
    </row>
    <row r="190" spans="1:49" x14ac:dyDescent="0.2">
      <c r="A190" s="146"/>
      <c r="B190" s="146"/>
      <c r="C190" s="146"/>
      <c r="D190" s="146"/>
      <c r="E190" s="146"/>
      <c r="F190" s="146"/>
      <c r="G190" s="146"/>
      <c r="H190" s="146"/>
      <c r="K190" s="146"/>
      <c r="L190" s="146"/>
      <c r="M190" s="146"/>
      <c r="N190" s="146"/>
      <c r="O190" s="146"/>
      <c r="P190" s="146"/>
      <c r="Q190" s="160"/>
      <c r="R190" s="160"/>
      <c r="S190" s="160"/>
      <c r="T190" s="160"/>
      <c r="U190" s="160"/>
      <c r="V190" s="160"/>
      <c r="W190" s="160"/>
      <c r="X190" s="160"/>
      <c r="Y190" s="160"/>
      <c r="Z190" s="160"/>
      <c r="AA190" s="160"/>
      <c r="AB190" s="160"/>
      <c r="AC190" s="160"/>
      <c r="AD190" s="160"/>
      <c r="AE190" s="160"/>
      <c r="AF190" s="160"/>
      <c r="AG190" s="160"/>
      <c r="AH190" s="160"/>
      <c r="AI190" s="160"/>
      <c r="AJ190" s="160"/>
      <c r="AK190" s="160"/>
      <c r="AL190" s="160"/>
      <c r="AM190" s="160"/>
      <c r="AN190" s="160"/>
      <c r="AO190" s="160"/>
      <c r="AP190" s="160"/>
      <c r="AQ190" s="160"/>
      <c r="AR190" s="160"/>
      <c r="AS190" s="160"/>
      <c r="AT190" s="160"/>
      <c r="AU190" s="160"/>
      <c r="AV190" s="160"/>
      <c r="AW190" s="160"/>
    </row>
    <row r="191" spans="1:49" x14ac:dyDescent="0.2">
      <c r="A191" s="146"/>
      <c r="B191" s="146"/>
      <c r="C191" s="146"/>
      <c r="D191" s="146"/>
      <c r="E191" s="146"/>
      <c r="F191" s="146"/>
      <c r="G191" s="146"/>
      <c r="H191" s="146"/>
      <c r="K191" s="146"/>
      <c r="L191" s="146"/>
      <c r="M191" s="146"/>
      <c r="N191" s="146"/>
      <c r="O191" s="146"/>
      <c r="P191" s="146"/>
      <c r="Q191" s="160"/>
      <c r="R191" s="160"/>
      <c r="S191" s="160"/>
      <c r="T191" s="160"/>
      <c r="U191" s="160"/>
      <c r="V191" s="160"/>
      <c r="W191" s="160"/>
      <c r="X191" s="160"/>
      <c r="Y191" s="160"/>
      <c r="Z191" s="160"/>
      <c r="AA191" s="160"/>
      <c r="AB191" s="160"/>
      <c r="AC191" s="160"/>
      <c r="AD191" s="160"/>
      <c r="AE191" s="160"/>
      <c r="AF191" s="160"/>
      <c r="AG191" s="160"/>
      <c r="AH191" s="160"/>
      <c r="AI191" s="160"/>
      <c r="AJ191" s="160"/>
      <c r="AK191" s="160"/>
      <c r="AL191" s="160"/>
      <c r="AM191" s="160"/>
      <c r="AN191" s="160"/>
      <c r="AO191" s="160"/>
      <c r="AP191" s="160"/>
      <c r="AQ191" s="160"/>
      <c r="AR191" s="160"/>
      <c r="AS191" s="160"/>
      <c r="AT191" s="160"/>
      <c r="AU191" s="160"/>
      <c r="AV191" s="160"/>
      <c r="AW191" s="160"/>
    </row>
    <row r="192" spans="1:49" x14ac:dyDescent="0.2">
      <c r="A192" s="146"/>
      <c r="B192" s="146"/>
      <c r="C192" s="146"/>
      <c r="D192" s="146"/>
      <c r="E192" s="146"/>
      <c r="F192" s="146"/>
      <c r="G192" s="146"/>
      <c r="H192" s="146"/>
      <c r="K192" s="146"/>
      <c r="L192" s="146"/>
      <c r="M192" s="146"/>
      <c r="N192" s="146"/>
      <c r="O192" s="146"/>
      <c r="P192" s="146"/>
      <c r="Q192" s="160"/>
      <c r="R192" s="160"/>
      <c r="S192" s="160"/>
      <c r="T192" s="160"/>
      <c r="U192" s="160"/>
      <c r="V192" s="160"/>
      <c r="W192" s="160"/>
      <c r="X192" s="160"/>
      <c r="Y192" s="160"/>
      <c r="Z192" s="160"/>
      <c r="AA192" s="160"/>
      <c r="AB192" s="160"/>
      <c r="AC192" s="160"/>
      <c r="AD192" s="160"/>
      <c r="AE192" s="160"/>
      <c r="AF192" s="160"/>
      <c r="AG192" s="160"/>
      <c r="AH192" s="160"/>
      <c r="AI192" s="160"/>
      <c r="AJ192" s="160"/>
      <c r="AK192" s="160"/>
      <c r="AL192" s="160"/>
      <c r="AM192" s="160"/>
      <c r="AN192" s="160"/>
      <c r="AO192" s="160"/>
      <c r="AP192" s="160"/>
      <c r="AQ192" s="160"/>
      <c r="AR192" s="160"/>
      <c r="AS192" s="160"/>
      <c r="AT192" s="160"/>
      <c r="AU192" s="160"/>
      <c r="AV192" s="160"/>
      <c r="AW192" s="160"/>
    </row>
    <row r="193" spans="1:49" x14ac:dyDescent="0.2">
      <c r="A193" s="146"/>
      <c r="B193" s="146"/>
      <c r="C193" s="146"/>
      <c r="D193" s="146"/>
      <c r="E193" s="146"/>
      <c r="F193" s="146"/>
      <c r="G193" s="146"/>
      <c r="H193" s="146"/>
      <c r="K193" s="146"/>
      <c r="L193" s="146"/>
      <c r="M193" s="146"/>
      <c r="N193" s="146"/>
      <c r="O193" s="146"/>
      <c r="P193" s="146"/>
      <c r="Q193" s="160"/>
      <c r="R193" s="160"/>
      <c r="S193" s="160"/>
      <c r="T193" s="160"/>
      <c r="U193" s="160"/>
      <c r="V193" s="160"/>
      <c r="W193" s="160"/>
      <c r="X193" s="160"/>
      <c r="Y193" s="160"/>
      <c r="Z193" s="160"/>
      <c r="AA193" s="160"/>
      <c r="AB193" s="160"/>
      <c r="AC193" s="160"/>
      <c r="AD193" s="160"/>
      <c r="AE193" s="160"/>
      <c r="AF193" s="160"/>
      <c r="AG193" s="160"/>
      <c r="AH193" s="160"/>
      <c r="AI193" s="160"/>
      <c r="AJ193" s="160"/>
      <c r="AK193" s="160"/>
      <c r="AL193" s="160"/>
      <c r="AM193" s="160"/>
      <c r="AN193" s="160"/>
      <c r="AO193" s="160"/>
      <c r="AP193" s="160"/>
      <c r="AQ193" s="160"/>
      <c r="AR193" s="160"/>
      <c r="AS193" s="160"/>
      <c r="AT193" s="160"/>
      <c r="AU193" s="160"/>
      <c r="AV193" s="160"/>
      <c r="AW193" s="160"/>
    </row>
    <row r="194" spans="1:49" x14ac:dyDescent="0.2">
      <c r="A194" s="146"/>
      <c r="B194" s="146"/>
      <c r="C194" s="146"/>
      <c r="D194" s="146"/>
      <c r="E194" s="146"/>
      <c r="F194" s="146"/>
      <c r="G194" s="146"/>
      <c r="H194" s="146"/>
      <c r="K194" s="146"/>
      <c r="L194" s="146"/>
      <c r="M194" s="146"/>
      <c r="N194" s="146"/>
      <c r="O194" s="146"/>
      <c r="P194" s="146"/>
      <c r="Q194" s="160"/>
      <c r="R194" s="160"/>
      <c r="S194" s="160"/>
      <c r="T194" s="160"/>
      <c r="U194" s="160"/>
      <c r="V194" s="160"/>
      <c r="W194" s="160"/>
      <c r="X194" s="160"/>
      <c r="Y194" s="160"/>
      <c r="Z194" s="160"/>
      <c r="AA194" s="160"/>
      <c r="AB194" s="160"/>
      <c r="AC194" s="160"/>
      <c r="AD194" s="160"/>
      <c r="AE194" s="160"/>
      <c r="AF194" s="160"/>
      <c r="AG194" s="160"/>
      <c r="AH194" s="160"/>
      <c r="AI194" s="160"/>
      <c r="AJ194" s="160"/>
      <c r="AK194" s="160"/>
      <c r="AL194" s="160"/>
      <c r="AM194" s="160"/>
      <c r="AN194" s="160"/>
      <c r="AO194" s="160"/>
      <c r="AP194" s="160"/>
      <c r="AQ194" s="160"/>
      <c r="AR194" s="160"/>
      <c r="AS194" s="160"/>
      <c r="AT194" s="160"/>
      <c r="AU194" s="160"/>
      <c r="AV194" s="160"/>
      <c r="AW194" s="160"/>
    </row>
    <row r="195" spans="1:49" x14ac:dyDescent="0.2">
      <c r="A195" s="146"/>
      <c r="B195" s="146"/>
      <c r="C195" s="146"/>
      <c r="D195" s="146"/>
      <c r="E195" s="146"/>
      <c r="F195" s="146"/>
      <c r="G195" s="146"/>
      <c r="H195" s="146"/>
      <c r="K195" s="146"/>
      <c r="L195" s="146"/>
      <c r="M195" s="146"/>
      <c r="N195" s="146"/>
      <c r="O195" s="146"/>
      <c r="P195" s="146"/>
      <c r="Q195" s="160"/>
      <c r="R195" s="160"/>
      <c r="S195" s="160"/>
      <c r="T195" s="160"/>
      <c r="U195" s="160"/>
      <c r="V195" s="160"/>
      <c r="W195" s="160"/>
      <c r="X195" s="160"/>
      <c r="Y195" s="160"/>
      <c r="Z195" s="160"/>
      <c r="AA195" s="160"/>
      <c r="AB195" s="160"/>
      <c r="AC195" s="160"/>
      <c r="AD195" s="160"/>
      <c r="AE195" s="160"/>
      <c r="AF195" s="160"/>
      <c r="AG195" s="160"/>
      <c r="AH195" s="160"/>
      <c r="AI195" s="160"/>
      <c r="AJ195" s="160"/>
      <c r="AK195" s="160"/>
      <c r="AL195" s="160"/>
      <c r="AM195" s="160"/>
      <c r="AN195" s="160"/>
      <c r="AO195" s="160"/>
      <c r="AP195" s="160"/>
      <c r="AQ195" s="160"/>
      <c r="AR195" s="160"/>
      <c r="AS195" s="160"/>
      <c r="AT195" s="160"/>
      <c r="AU195" s="160"/>
      <c r="AV195" s="160"/>
      <c r="AW195" s="160"/>
    </row>
    <row r="196" spans="1:49" x14ac:dyDescent="0.2">
      <c r="V196" s="160"/>
      <c r="W196" s="160"/>
      <c r="X196" s="160"/>
      <c r="Y196" s="160"/>
      <c r="Z196" s="160"/>
      <c r="AA196" s="160"/>
      <c r="AB196" s="160"/>
      <c r="AC196" s="160"/>
      <c r="AD196" s="160"/>
      <c r="AE196" s="160"/>
      <c r="AF196" s="160"/>
      <c r="AG196" s="160"/>
      <c r="AH196" s="160"/>
      <c r="AI196" s="160"/>
      <c r="AJ196" s="160"/>
      <c r="AK196" s="160"/>
      <c r="AL196" s="160"/>
      <c r="AM196" s="160"/>
      <c r="AN196" s="160"/>
      <c r="AO196" s="160"/>
      <c r="AP196" s="160"/>
    </row>
    <row r="197" spans="1:49" x14ac:dyDescent="0.2">
      <c r="V197" s="160"/>
      <c r="W197" s="160"/>
      <c r="X197" s="160"/>
      <c r="Y197" s="160"/>
      <c r="Z197" s="160"/>
      <c r="AA197" s="160"/>
      <c r="AB197" s="160"/>
      <c r="AC197" s="160"/>
      <c r="AD197" s="160"/>
      <c r="AE197" s="160"/>
      <c r="AF197" s="160"/>
      <c r="AG197" s="160"/>
      <c r="AH197" s="160"/>
      <c r="AI197" s="160"/>
      <c r="AJ197" s="160"/>
      <c r="AK197" s="160"/>
      <c r="AL197" s="160"/>
      <c r="AM197" s="160"/>
      <c r="AN197" s="160"/>
      <c r="AO197" s="160"/>
      <c r="AP197" s="160"/>
    </row>
    <row r="280" spans="1:16" x14ac:dyDescent="0.2">
      <c r="A280" s="145"/>
      <c r="B280" s="145"/>
      <c r="C280" s="145"/>
      <c r="D280" s="145"/>
      <c r="E280" s="145"/>
      <c r="F280" s="145"/>
      <c r="G280" s="145"/>
      <c r="H280" s="145"/>
      <c r="I280" s="145"/>
      <c r="J280" s="145"/>
      <c r="K280" s="145"/>
      <c r="L280" s="145"/>
      <c r="M280" s="145"/>
      <c r="N280" s="145"/>
      <c r="O280" s="145"/>
      <c r="P280" s="145"/>
    </row>
    <row r="281" spans="1:16" x14ac:dyDescent="0.2">
      <c r="A281" s="145"/>
      <c r="B281" s="145"/>
      <c r="C281" s="145"/>
      <c r="D281" s="145"/>
      <c r="E281" s="145"/>
      <c r="F281" s="145"/>
      <c r="G281" s="145"/>
      <c r="H281" s="145"/>
      <c r="I281" s="145"/>
      <c r="J281" s="145"/>
      <c r="K281" s="145"/>
      <c r="L281" s="145"/>
      <c r="M281" s="145"/>
      <c r="N281" s="145"/>
      <c r="O281" s="145"/>
      <c r="P281" s="145"/>
    </row>
    <row r="282" spans="1:16" x14ac:dyDescent="0.2">
      <c r="A282" s="145"/>
      <c r="B282" s="145"/>
      <c r="C282" s="145"/>
      <c r="D282" s="145"/>
      <c r="E282" s="145"/>
      <c r="F282" s="145"/>
      <c r="G282" s="145"/>
      <c r="H282" s="145"/>
      <c r="I282" s="145"/>
      <c r="J282" s="145"/>
      <c r="K282" s="145"/>
      <c r="L282" s="145"/>
      <c r="M282" s="145"/>
      <c r="N282" s="145"/>
      <c r="O282" s="145"/>
      <c r="P282" s="145"/>
    </row>
    <row r="283" spans="1:16" x14ac:dyDescent="0.2">
      <c r="A283" s="145"/>
      <c r="B283" s="145"/>
      <c r="C283" s="145"/>
      <c r="D283" s="145"/>
      <c r="E283" s="145"/>
      <c r="F283" s="145"/>
      <c r="G283" s="145"/>
      <c r="H283" s="145"/>
      <c r="I283" s="145"/>
      <c r="J283" s="145"/>
      <c r="K283" s="145"/>
      <c r="L283" s="145"/>
      <c r="M283" s="145"/>
      <c r="N283" s="145"/>
      <c r="O283" s="145"/>
      <c r="P283" s="145"/>
    </row>
    <row r="284" spans="1:16" x14ac:dyDescent="0.2">
      <c r="A284" s="145"/>
      <c r="B284" s="145"/>
      <c r="C284" s="145"/>
      <c r="D284" s="145"/>
      <c r="E284" s="145"/>
      <c r="F284" s="145"/>
      <c r="G284" s="145"/>
      <c r="H284" s="145"/>
      <c r="I284" s="145"/>
      <c r="J284" s="145"/>
      <c r="K284" s="145"/>
      <c r="L284" s="145"/>
      <c r="M284" s="145"/>
      <c r="N284" s="145"/>
      <c r="O284" s="145"/>
      <c r="P284" s="145"/>
    </row>
    <row r="285" spans="1:16" x14ac:dyDescent="0.2">
      <c r="A285" s="145"/>
      <c r="B285" s="145"/>
      <c r="C285" s="145"/>
      <c r="D285" s="145"/>
      <c r="E285" s="145"/>
      <c r="F285" s="145"/>
      <c r="G285" s="145"/>
      <c r="H285" s="145"/>
      <c r="I285" s="145"/>
      <c r="J285" s="145"/>
      <c r="K285" s="145"/>
      <c r="L285" s="145"/>
      <c r="M285" s="145"/>
      <c r="N285" s="145"/>
      <c r="O285" s="145"/>
      <c r="P285" s="145"/>
    </row>
    <row r="286" spans="1:16" x14ac:dyDescent="0.2">
      <c r="A286" s="145"/>
      <c r="B286" s="145"/>
      <c r="C286" s="145"/>
      <c r="D286" s="145"/>
      <c r="E286" s="145"/>
      <c r="F286" s="145"/>
      <c r="G286" s="145"/>
      <c r="H286" s="145"/>
      <c r="I286" s="145"/>
      <c r="J286" s="145"/>
      <c r="K286" s="145"/>
      <c r="L286" s="145"/>
      <c r="M286" s="145"/>
      <c r="N286" s="145"/>
      <c r="O286" s="145"/>
      <c r="P286" s="145"/>
    </row>
    <row r="287" spans="1:16" x14ac:dyDescent="0.2">
      <c r="A287" s="145"/>
      <c r="B287" s="145"/>
      <c r="C287" s="145"/>
      <c r="D287" s="145"/>
      <c r="E287" s="145"/>
      <c r="F287" s="145"/>
      <c r="G287" s="145"/>
      <c r="H287" s="145"/>
      <c r="I287" s="145"/>
      <c r="J287" s="145"/>
      <c r="K287" s="145"/>
      <c r="L287" s="145"/>
      <c r="M287" s="145"/>
      <c r="N287" s="145"/>
      <c r="O287" s="145"/>
      <c r="P287" s="145"/>
    </row>
    <row r="288" spans="1:16" x14ac:dyDescent="0.2">
      <c r="A288" s="145"/>
      <c r="B288" s="145"/>
      <c r="C288" s="145"/>
      <c r="D288" s="145"/>
      <c r="E288" s="145"/>
      <c r="F288" s="145"/>
      <c r="G288" s="145"/>
      <c r="H288" s="145"/>
      <c r="I288" s="145"/>
      <c r="J288" s="145"/>
      <c r="K288" s="145"/>
      <c r="L288" s="145"/>
      <c r="M288" s="145"/>
      <c r="N288" s="145"/>
      <c r="O288" s="145"/>
      <c r="P288" s="145"/>
    </row>
    <row r="289" spans="1:16" x14ac:dyDescent="0.2">
      <c r="A289" s="145"/>
      <c r="B289" s="145"/>
      <c r="C289" s="145"/>
      <c r="D289" s="145"/>
      <c r="E289" s="145"/>
      <c r="F289" s="145"/>
      <c r="G289" s="145"/>
      <c r="H289" s="145"/>
      <c r="I289" s="145"/>
      <c r="J289" s="145"/>
      <c r="K289" s="145"/>
      <c r="L289" s="145"/>
      <c r="M289" s="145"/>
      <c r="N289" s="145"/>
      <c r="O289" s="145"/>
      <c r="P289" s="145"/>
    </row>
    <row r="290" spans="1:16" x14ac:dyDescent="0.2">
      <c r="A290" s="145"/>
      <c r="B290" s="145"/>
      <c r="C290" s="145"/>
      <c r="D290" s="145"/>
      <c r="E290" s="145"/>
      <c r="F290" s="145"/>
      <c r="G290" s="145"/>
      <c r="H290" s="145"/>
      <c r="I290" s="145"/>
      <c r="J290" s="145"/>
      <c r="K290" s="145"/>
      <c r="L290" s="145"/>
      <c r="M290" s="145"/>
      <c r="N290" s="145"/>
      <c r="O290" s="145"/>
      <c r="P290" s="145"/>
    </row>
    <row r="291" spans="1:16" x14ac:dyDescent="0.2">
      <c r="A291" s="145"/>
      <c r="B291" s="145"/>
      <c r="C291" s="145"/>
      <c r="D291" s="145"/>
      <c r="E291" s="145"/>
      <c r="F291" s="145"/>
      <c r="G291" s="145"/>
      <c r="H291" s="145"/>
      <c r="I291" s="145"/>
      <c r="J291" s="145"/>
      <c r="K291" s="145"/>
      <c r="L291" s="145"/>
      <c r="M291" s="145"/>
      <c r="N291" s="145"/>
      <c r="O291" s="145"/>
      <c r="P291" s="145"/>
    </row>
    <row r="292" spans="1:16" x14ac:dyDescent="0.2">
      <c r="A292" s="145"/>
      <c r="B292" s="145"/>
      <c r="C292" s="145"/>
      <c r="D292" s="145"/>
      <c r="E292" s="145"/>
      <c r="F292" s="145"/>
      <c r="G292" s="145"/>
      <c r="H292" s="145"/>
      <c r="I292" s="145"/>
      <c r="J292" s="145"/>
      <c r="K292" s="145"/>
      <c r="L292" s="145"/>
      <c r="M292" s="145"/>
      <c r="N292" s="145"/>
      <c r="O292" s="145"/>
      <c r="P292" s="145"/>
    </row>
    <row r="293" spans="1:16" x14ac:dyDescent="0.2">
      <c r="A293" s="145"/>
      <c r="B293" s="145"/>
      <c r="C293" s="145"/>
      <c r="D293" s="145"/>
      <c r="E293" s="145"/>
      <c r="F293" s="145"/>
      <c r="G293" s="145"/>
      <c r="H293" s="145"/>
      <c r="I293" s="145"/>
      <c r="J293" s="145"/>
      <c r="K293" s="145"/>
      <c r="L293" s="145"/>
      <c r="M293" s="145"/>
      <c r="N293" s="145"/>
      <c r="O293" s="145"/>
      <c r="P293" s="145"/>
    </row>
    <row r="294" spans="1:16" x14ac:dyDescent="0.2">
      <c r="A294" s="145"/>
      <c r="B294" s="145"/>
      <c r="C294" s="145"/>
      <c r="D294" s="145"/>
      <c r="E294" s="145"/>
      <c r="F294" s="145"/>
      <c r="G294" s="145"/>
      <c r="H294" s="145"/>
      <c r="I294" s="145"/>
      <c r="J294" s="145"/>
      <c r="K294" s="145"/>
      <c r="L294" s="145"/>
      <c r="M294" s="145"/>
      <c r="N294" s="145"/>
      <c r="O294" s="145"/>
      <c r="P294" s="145"/>
    </row>
    <row r="295" spans="1:16" x14ac:dyDescent="0.2">
      <c r="A295" s="145"/>
      <c r="B295" s="145"/>
      <c r="C295" s="145"/>
      <c r="D295" s="145"/>
      <c r="E295" s="145"/>
      <c r="F295" s="145"/>
      <c r="G295" s="145"/>
      <c r="H295" s="145"/>
      <c r="I295" s="145"/>
      <c r="J295" s="145"/>
      <c r="K295" s="145"/>
      <c r="L295" s="145"/>
      <c r="M295" s="145"/>
      <c r="N295" s="145"/>
      <c r="O295" s="145"/>
      <c r="P295" s="145"/>
    </row>
    <row r="296" spans="1:16" x14ac:dyDescent="0.2">
      <c r="A296" s="145"/>
      <c r="B296" s="145"/>
      <c r="C296" s="145"/>
      <c r="D296" s="145"/>
      <c r="E296" s="145"/>
      <c r="F296" s="145"/>
      <c r="G296" s="145"/>
      <c r="H296" s="145"/>
      <c r="I296" s="145"/>
      <c r="J296" s="145"/>
      <c r="K296" s="145"/>
      <c r="L296" s="145"/>
      <c r="M296" s="145"/>
      <c r="N296" s="145"/>
      <c r="O296" s="145"/>
      <c r="P296" s="145"/>
    </row>
    <row r="297" spans="1:16" x14ac:dyDescent="0.2">
      <c r="A297" s="145"/>
      <c r="B297" s="145"/>
      <c r="C297" s="145"/>
      <c r="D297" s="145"/>
      <c r="E297" s="145"/>
      <c r="F297" s="145"/>
      <c r="G297" s="145"/>
      <c r="H297" s="145"/>
      <c r="I297" s="145"/>
      <c r="J297" s="145"/>
      <c r="K297" s="145"/>
      <c r="L297" s="145"/>
      <c r="M297" s="145"/>
      <c r="N297" s="145"/>
      <c r="O297" s="145"/>
      <c r="P297" s="145"/>
    </row>
    <row r="298" spans="1:16" x14ac:dyDescent="0.2">
      <c r="A298" s="145"/>
      <c r="B298" s="145"/>
      <c r="C298" s="145"/>
      <c r="D298" s="145"/>
      <c r="E298" s="145"/>
      <c r="F298" s="145"/>
      <c r="G298" s="145"/>
      <c r="H298" s="145"/>
      <c r="I298" s="145"/>
      <c r="J298" s="145"/>
      <c r="K298" s="145"/>
      <c r="L298" s="145"/>
      <c r="M298" s="145"/>
      <c r="N298" s="145"/>
      <c r="O298" s="145"/>
      <c r="P298" s="145"/>
    </row>
    <row r="299" spans="1:16" x14ac:dyDescent="0.2">
      <c r="A299" s="145"/>
      <c r="B299" s="145"/>
      <c r="C299" s="145"/>
      <c r="D299" s="145"/>
      <c r="E299" s="145"/>
      <c r="F299" s="145"/>
      <c r="G299" s="145"/>
      <c r="H299" s="145"/>
      <c r="I299" s="145"/>
      <c r="J299" s="145"/>
      <c r="K299" s="145"/>
      <c r="L299" s="145"/>
      <c r="M299" s="145"/>
      <c r="N299" s="145"/>
      <c r="O299" s="145"/>
      <c r="P299" s="145"/>
    </row>
    <row r="300" spans="1:16" x14ac:dyDescent="0.2">
      <c r="A300" s="145"/>
      <c r="B300" s="145"/>
      <c r="C300" s="145"/>
      <c r="D300" s="145"/>
      <c r="E300" s="145"/>
      <c r="F300" s="145"/>
      <c r="G300" s="145"/>
      <c r="H300" s="145"/>
      <c r="I300" s="145"/>
      <c r="J300" s="145"/>
      <c r="K300" s="145"/>
      <c r="L300" s="145"/>
      <c r="M300" s="145"/>
      <c r="N300" s="145"/>
      <c r="O300" s="145"/>
      <c r="P300" s="145"/>
    </row>
    <row r="301" spans="1:16" x14ac:dyDescent="0.2">
      <c r="A301" s="145"/>
      <c r="B301" s="145"/>
      <c r="C301" s="145"/>
      <c r="D301" s="145"/>
      <c r="E301" s="145"/>
      <c r="F301" s="145"/>
      <c r="G301" s="145"/>
      <c r="H301" s="145"/>
      <c r="I301" s="145"/>
      <c r="J301" s="145"/>
      <c r="K301" s="145"/>
      <c r="L301" s="145"/>
      <c r="M301" s="145"/>
      <c r="N301" s="145"/>
      <c r="O301" s="145"/>
      <c r="P301" s="145"/>
    </row>
    <row r="302" spans="1:16" x14ac:dyDescent="0.2">
      <c r="A302" s="145"/>
      <c r="B302" s="145"/>
      <c r="C302" s="145"/>
      <c r="D302" s="145"/>
      <c r="E302" s="145"/>
      <c r="F302" s="145"/>
      <c r="G302" s="145"/>
      <c r="H302" s="145"/>
      <c r="I302" s="145"/>
      <c r="J302" s="145"/>
      <c r="K302" s="145"/>
      <c r="L302" s="145"/>
      <c r="M302" s="145"/>
      <c r="N302" s="145"/>
      <c r="O302" s="145"/>
      <c r="P302" s="145"/>
    </row>
    <row r="303" spans="1:16" x14ac:dyDescent="0.2">
      <c r="A303" s="145"/>
      <c r="B303" s="145"/>
      <c r="C303" s="145"/>
      <c r="D303" s="145"/>
      <c r="E303" s="145"/>
      <c r="F303" s="145"/>
      <c r="G303" s="145"/>
      <c r="H303" s="145"/>
      <c r="I303" s="145"/>
      <c r="J303" s="145"/>
      <c r="K303" s="145"/>
      <c r="L303" s="145"/>
      <c r="M303" s="145"/>
      <c r="N303" s="145"/>
      <c r="O303" s="145"/>
      <c r="P303" s="145"/>
    </row>
    <row r="304" spans="1:16" x14ac:dyDescent="0.2">
      <c r="A304" s="145"/>
      <c r="B304" s="145"/>
      <c r="C304" s="145"/>
      <c r="D304" s="145"/>
      <c r="E304" s="145"/>
      <c r="F304" s="145"/>
      <c r="G304" s="145"/>
      <c r="H304" s="145"/>
      <c r="I304" s="145"/>
      <c r="J304" s="145"/>
      <c r="K304" s="145"/>
      <c r="L304" s="145"/>
      <c r="M304" s="145"/>
      <c r="N304" s="145"/>
      <c r="O304" s="145"/>
      <c r="P304" s="145"/>
    </row>
    <row r="305" spans="1:16" x14ac:dyDescent="0.2">
      <c r="A305" s="145"/>
      <c r="B305" s="145"/>
      <c r="C305" s="145"/>
      <c r="D305" s="145"/>
      <c r="E305" s="145"/>
      <c r="F305" s="145"/>
      <c r="G305" s="145"/>
      <c r="H305" s="145"/>
      <c r="I305" s="145"/>
      <c r="J305" s="145"/>
      <c r="K305" s="145"/>
      <c r="L305" s="145"/>
      <c r="M305" s="145"/>
      <c r="N305" s="145"/>
      <c r="O305" s="145"/>
      <c r="P305" s="145"/>
    </row>
    <row r="306" spans="1:16" x14ac:dyDescent="0.2">
      <c r="A306" s="145"/>
      <c r="B306" s="145"/>
      <c r="C306" s="145"/>
      <c r="D306" s="145"/>
      <c r="E306" s="145"/>
      <c r="F306" s="145"/>
      <c r="G306" s="145"/>
      <c r="H306" s="145"/>
      <c r="I306" s="145"/>
      <c r="J306" s="145"/>
      <c r="K306" s="145"/>
      <c r="L306" s="145"/>
      <c r="M306" s="145"/>
      <c r="N306" s="145"/>
      <c r="O306" s="145"/>
      <c r="P306" s="145"/>
    </row>
    <row r="307" spans="1:16" x14ac:dyDescent="0.2">
      <c r="A307" s="145"/>
      <c r="B307" s="145"/>
      <c r="C307" s="145"/>
      <c r="D307" s="145"/>
      <c r="E307" s="145"/>
      <c r="F307" s="145"/>
      <c r="G307" s="145"/>
      <c r="H307" s="145"/>
      <c r="I307" s="145"/>
      <c r="J307" s="145"/>
      <c r="K307" s="145"/>
      <c r="L307" s="145"/>
      <c r="M307" s="145"/>
      <c r="N307" s="145"/>
      <c r="O307" s="145"/>
      <c r="P307" s="145"/>
    </row>
    <row r="308" spans="1:16" x14ac:dyDescent="0.2">
      <c r="A308" s="145"/>
      <c r="B308" s="145"/>
      <c r="C308" s="145"/>
      <c r="D308" s="145"/>
      <c r="E308" s="145"/>
      <c r="F308" s="145"/>
      <c r="G308" s="145"/>
      <c r="H308" s="145"/>
      <c r="I308" s="145"/>
      <c r="J308" s="145"/>
      <c r="K308" s="145"/>
      <c r="L308" s="145"/>
      <c r="M308" s="145"/>
      <c r="N308" s="145"/>
      <c r="O308" s="145"/>
      <c r="P308" s="145"/>
    </row>
    <row r="309" spans="1:16" x14ac:dyDescent="0.2">
      <c r="A309" s="145"/>
      <c r="B309" s="145"/>
      <c r="C309" s="145"/>
      <c r="D309" s="145"/>
      <c r="E309" s="145"/>
      <c r="F309" s="145"/>
      <c r="G309" s="145"/>
      <c r="H309" s="145"/>
      <c r="I309" s="145"/>
      <c r="J309" s="145"/>
      <c r="K309" s="145"/>
      <c r="L309" s="145"/>
      <c r="M309" s="145"/>
      <c r="N309" s="145"/>
      <c r="O309" s="145"/>
      <c r="P309" s="145"/>
    </row>
    <row r="310" spans="1:16" x14ac:dyDescent="0.2">
      <c r="A310" s="145"/>
      <c r="B310" s="145"/>
      <c r="C310" s="145"/>
      <c r="D310" s="145"/>
      <c r="E310" s="145"/>
      <c r="F310" s="145"/>
      <c r="G310" s="145"/>
      <c r="H310" s="145"/>
      <c r="I310" s="145"/>
      <c r="J310" s="145"/>
      <c r="K310" s="145"/>
      <c r="L310" s="145"/>
      <c r="M310" s="145"/>
      <c r="N310" s="145"/>
      <c r="O310" s="145"/>
      <c r="P310" s="145"/>
    </row>
    <row r="311" spans="1:16" x14ac:dyDescent="0.2">
      <c r="A311" s="145"/>
      <c r="B311" s="145"/>
      <c r="C311" s="145"/>
      <c r="D311" s="145"/>
      <c r="E311" s="145"/>
      <c r="F311" s="145"/>
      <c r="G311" s="145"/>
      <c r="H311" s="145"/>
      <c r="I311" s="145"/>
      <c r="J311" s="145"/>
      <c r="K311" s="145"/>
      <c r="L311" s="145"/>
      <c r="M311" s="145"/>
      <c r="N311" s="145"/>
      <c r="O311" s="145"/>
      <c r="P311" s="145"/>
    </row>
    <row r="312" spans="1:16" x14ac:dyDescent="0.2">
      <c r="A312" s="145"/>
      <c r="B312" s="145"/>
      <c r="C312" s="145"/>
      <c r="D312" s="145"/>
      <c r="E312" s="145"/>
      <c r="F312" s="145"/>
      <c r="G312" s="145"/>
      <c r="H312" s="145"/>
      <c r="I312" s="145"/>
      <c r="J312" s="145"/>
      <c r="K312" s="145"/>
      <c r="L312" s="145"/>
      <c r="M312" s="145"/>
      <c r="N312" s="145"/>
      <c r="O312" s="145"/>
      <c r="P312" s="145"/>
    </row>
    <row r="313" spans="1:16" x14ac:dyDescent="0.2">
      <c r="A313" s="145"/>
      <c r="B313" s="145"/>
      <c r="C313" s="145"/>
      <c r="D313" s="145"/>
      <c r="E313" s="145"/>
      <c r="F313" s="145"/>
      <c r="G313" s="145"/>
      <c r="H313" s="145"/>
      <c r="I313" s="145"/>
      <c r="J313" s="145"/>
      <c r="K313" s="145"/>
      <c r="L313" s="145"/>
      <c r="M313" s="145"/>
      <c r="N313" s="145"/>
      <c r="O313" s="145"/>
      <c r="P313" s="145"/>
    </row>
    <row r="314" spans="1:16" x14ac:dyDescent="0.2">
      <c r="A314" s="145"/>
      <c r="B314" s="145"/>
      <c r="C314" s="145"/>
      <c r="D314" s="145"/>
      <c r="E314" s="145"/>
      <c r="F314" s="145"/>
      <c r="G314" s="145"/>
      <c r="H314" s="145"/>
      <c r="I314" s="145"/>
      <c r="J314" s="145"/>
      <c r="K314" s="145"/>
      <c r="L314" s="145"/>
      <c r="M314" s="145"/>
      <c r="N314" s="145"/>
      <c r="O314" s="145"/>
      <c r="P314" s="145"/>
    </row>
    <row r="315" spans="1:16" x14ac:dyDescent="0.2">
      <c r="A315" s="145"/>
      <c r="B315" s="145"/>
      <c r="C315" s="145"/>
      <c r="D315" s="145"/>
      <c r="E315" s="145"/>
      <c r="F315" s="145"/>
      <c r="G315" s="145"/>
      <c r="H315" s="145"/>
      <c r="I315" s="145"/>
      <c r="J315" s="145"/>
      <c r="K315" s="145"/>
      <c r="L315" s="145"/>
      <c r="M315" s="145"/>
      <c r="N315" s="145"/>
      <c r="O315" s="145"/>
      <c r="P315" s="145"/>
    </row>
    <row r="316" spans="1:16" x14ac:dyDescent="0.2">
      <c r="A316" s="145"/>
      <c r="B316" s="145"/>
      <c r="C316" s="145"/>
      <c r="D316" s="145"/>
      <c r="E316" s="145"/>
      <c r="F316" s="145"/>
      <c r="G316" s="145"/>
      <c r="H316" s="145"/>
      <c r="I316" s="145"/>
      <c r="J316" s="145"/>
      <c r="K316" s="145"/>
      <c r="L316" s="145"/>
      <c r="M316" s="145"/>
      <c r="N316" s="145"/>
      <c r="O316" s="145"/>
      <c r="P316" s="145"/>
    </row>
    <row r="317" spans="1:16" x14ac:dyDescent="0.2">
      <c r="A317" s="145"/>
      <c r="B317" s="145"/>
      <c r="C317" s="145"/>
      <c r="D317" s="145"/>
      <c r="E317" s="145"/>
      <c r="F317" s="145"/>
      <c r="G317" s="145"/>
      <c r="H317" s="145"/>
      <c r="I317" s="145"/>
      <c r="J317" s="145"/>
      <c r="K317" s="145"/>
      <c r="L317" s="145"/>
      <c r="M317" s="145"/>
      <c r="N317" s="145"/>
      <c r="O317" s="145"/>
      <c r="P317" s="145"/>
    </row>
    <row r="318" spans="1:16" x14ac:dyDescent="0.2">
      <c r="A318" s="145"/>
      <c r="B318" s="145"/>
      <c r="C318" s="145"/>
      <c r="D318" s="145"/>
      <c r="E318" s="145"/>
      <c r="F318" s="145"/>
      <c r="G318" s="145"/>
      <c r="H318" s="145"/>
      <c r="I318" s="145"/>
      <c r="J318" s="145"/>
      <c r="K318" s="145"/>
      <c r="L318" s="145"/>
      <c r="M318" s="145"/>
      <c r="N318" s="145"/>
      <c r="O318" s="145"/>
      <c r="P318" s="145"/>
    </row>
    <row r="319" spans="1:16" x14ac:dyDescent="0.2">
      <c r="A319" s="145"/>
      <c r="B319" s="145"/>
      <c r="C319" s="145"/>
      <c r="D319" s="145"/>
      <c r="E319" s="145"/>
      <c r="F319" s="145"/>
      <c r="G319" s="145"/>
      <c r="H319" s="145"/>
      <c r="I319" s="145"/>
      <c r="J319" s="145"/>
      <c r="K319" s="145"/>
      <c r="L319" s="145"/>
      <c r="M319" s="145"/>
      <c r="N319" s="145"/>
      <c r="O319" s="145"/>
      <c r="P319" s="145"/>
    </row>
    <row r="320" spans="1:16" x14ac:dyDescent="0.2">
      <c r="A320" s="145"/>
      <c r="B320" s="145"/>
      <c r="C320" s="145"/>
      <c r="D320" s="145"/>
      <c r="E320" s="145"/>
      <c r="F320" s="145"/>
      <c r="G320" s="145"/>
      <c r="H320" s="145"/>
      <c r="I320" s="145"/>
      <c r="J320" s="145"/>
      <c r="K320" s="145"/>
      <c r="L320" s="145"/>
      <c r="M320" s="145"/>
      <c r="N320" s="145"/>
      <c r="O320" s="145"/>
      <c r="P320" s="145"/>
    </row>
    <row r="321" spans="1:16" x14ac:dyDescent="0.2">
      <c r="A321" s="145"/>
      <c r="B321" s="145"/>
      <c r="C321" s="145"/>
      <c r="D321" s="145"/>
      <c r="E321" s="145"/>
      <c r="F321" s="145"/>
      <c r="G321" s="145"/>
      <c r="H321" s="145"/>
      <c r="I321" s="145"/>
      <c r="J321" s="145"/>
      <c r="K321" s="145"/>
      <c r="L321" s="145"/>
      <c r="M321" s="145"/>
      <c r="N321" s="145"/>
      <c r="O321" s="145"/>
      <c r="P321" s="145"/>
    </row>
    <row r="322" spans="1:16" x14ac:dyDescent="0.2">
      <c r="A322" s="145"/>
      <c r="B322" s="145"/>
      <c r="C322" s="145"/>
      <c r="D322" s="145"/>
      <c r="E322" s="145"/>
      <c r="F322" s="145"/>
      <c r="G322" s="145"/>
      <c r="H322" s="145"/>
      <c r="I322" s="145"/>
      <c r="J322" s="145"/>
      <c r="K322" s="145"/>
      <c r="L322" s="145"/>
      <c r="M322" s="145"/>
      <c r="N322" s="145"/>
      <c r="O322" s="145"/>
      <c r="P322" s="145"/>
    </row>
    <row r="323" spans="1:16" x14ac:dyDescent="0.2">
      <c r="A323" s="145"/>
      <c r="B323" s="145"/>
      <c r="C323" s="145"/>
      <c r="D323" s="145"/>
      <c r="E323" s="145"/>
      <c r="F323" s="145"/>
      <c r="G323" s="145"/>
      <c r="H323" s="145"/>
      <c r="I323" s="145"/>
      <c r="J323" s="145"/>
      <c r="K323" s="145"/>
      <c r="L323" s="145"/>
      <c r="M323" s="145"/>
      <c r="N323" s="145"/>
      <c r="O323" s="145"/>
      <c r="P323" s="145"/>
    </row>
    <row r="324" spans="1:16" x14ac:dyDescent="0.2">
      <c r="A324" s="145"/>
      <c r="B324" s="145"/>
      <c r="C324" s="145"/>
      <c r="D324" s="145"/>
      <c r="E324" s="145"/>
      <c r="F324" s="145"/>
      <c r="G324" s="145"/>
      <c r="H324" s="145"/>
      <c r="I324" s="145"/>
      <c r="J324" s="145"/>
      <c r="K324" s="145"/>
      <c r="L324" s="145"/>
      <c r="M324" s="145"/>
      <c r="N324" s="145"/>
      <c r="O324" s="145"/>
      <c r="P324" s="145"/>
    </row>
    <row r="325" spans="1:16" x14ac:dyDescent="0.2">
      <c r="A325" s="145"/>
      <c r="B325" s="145"/>
      <c r="C325" s="145"/>
      <c r="D325" s="145"/>
      <c r="E325" s="145"/>
      <c r="F325" s="145"/>
      <c r="G325" s="145"/>
      <c r="H325" s="145"/>
      <c r="I325" s="145"/>
      <c r="J325" s="145"/>
      <c r="K325" s="145"/>
      <c r="L325" s="145"/>
      <c r="M325" s="145"/>
      <c r="N325" s="145"/>
      <c r="O325" s="145"/>
      <c r="P325" s="145"/>
    </row>
    <row r="326" spans="1:16" x14ac:dyDescent="0.2">
      <c r="A326" s="145"/>
      <c r="B326" s="145"/>
      <c r="C326" s="145"/>
      <c r="D326" s="145"/>
      <c r="E326" s="145"/>
      <c r="F326" s="145"/>
      <c r="G326" s="145"/>
      <c r="H326" s="145"/>
      <c r="I326" s="145"/>
      <c r="J326" s="145"/>
      <c r="K326" s="145"/>
      <c r="L326" s="145"/>
      <c r="M326" s="145"/>
      <c r="N326" s="145"/>
      <c r="O326" s="145"/>
      <c r="P326" s="145"/>
    </row>
    <row r="327" spans="1:16" x14ac:dyDescent="0.2">
      <c r="A327" s="145"/>
      <c r="B327" s="145"/>
      <c r="C327" s="145"/>
      <c r="D327" s="145"/>
      <c r="E327" s="145"/>
      <c r="F327" s="145"/>
      <c r="G327" s="145"/>
      <c r="H327" s="145"/>
      <c r="I327" s="145"/>
      <c r="J327" s="145"/>
      <c r="K327" s="145"/>
      <c r="L327" s="145"/>
      <c r="M327" s="145"/>
      <c r="N327" s="145"/>
      <c r="O327" s="145"/>
      <c r="P327" s="145"/>
    </row>
    <row r="328" spans="1:16" x14ac:dyDescent="0.2">
      <c r="A328" s="145"/>
      <c r="B328" s="145"/>
      <c r="C328" s="145"/>
      <c r="D328" s="145"/>
      <c r="E328" s="145"/>
      <c r="F328" s="145"/>
      <c r="G328" s="145"/>
      <c r="H328" s="145"/>
      <c r="I328" s="145"/>
      <c r="J328" s="145"/>
      <c r="K328" s="145"/>
      <c r="L328" s="145"/>
      <c r="M328" s="145"/>
      <c r="N328" s="145"/>
      <c r="O328" s="145"/>
      <c r="P328" s="145"/>
    </row>
    <row r="329" spans="1:16" x14ac:dyDescent="0.2">
      <c r="A329" s="145"/>
      <c r="B329" s="145"/>
      <c r="C329" s="145"/>
      <c r="D329" s="145"/>
      <c r="E329" s="145"/>
      <c r="F329" s="145"/>
      <c r="G329" s="145"/>
      <c r="H329" s="145"/>
      <c r="I329" s="145"/>
      <c r="J329" s="145"/>
      <c r="K329" s="145"/>
      <c r="L329" s="145"/>
      <c r="M329" s="145"/>
      <c r="N329" s="145"/>
      <c r="O329" s="145"/>
      <c r="P329" s="145"/>
    </row>
    <row r="330" spans="1:16" x14ac:dyDescent="0.2">
      <c r="A330" s="145"/>
      <c r="B330" s="145"/>
      <c r="C330" s="145"/>
      <c r="D330" s="145"/>
      <c r="E330" s="145"/>
      <c r="F330" s="145"/>
      <c r="G330" s="145"/>
      <c r="H330" s="145"/>
      <c r="I330" s="145"/>
      <c r="J330" s="145"/>
      <c r="K330" s="145"/>
      <c r="L330" s="145"/>
      <c r="M330" s="145"/>
      <c r="N330" s="145"/>
      <c r="O330" s="145"/>
      <c r="P330" s="145"/>
    </row>
    <row r="331" spans="1:16" x14ac:dyDescent="0.2">
      <c r="A331" s="145"/>
      <c r="B331" s="145"/>
      <c r="C331" s="145"/>
      <c r="D331" s="145"/>
      <c r="E331" s="145"/>
      <c r="F331" s="145"/>
      <c r="G331" s="145"/>
      <c r="H331" s="145"/>
      <c r="I331" s="145"/>
      <c r="J331" s="145"/>
      <c r="K331" s="145"/>
      <c r="L331" s="145"/>
      <c r="M331" s="145"/>
      <c r="N331" s="145"/>
      <c r="O331" s="145"/>
      <c r="P331" s="145"/>
    </row>
    <row r="332" spans="1:16" x14ac:dyDescent="0.2">
      <c r="A332" s="145"/>
      <c r="B332" s="145"/>
      <c r="C332" s="145"/>
      <c r="D332" s="145"/>
      <c r="E332" s="145"/>
      <c r="F332" s="145"/>
      <c r="G332" s="145"/>
      <c r="H332" s="145"/>
      <c r="I332" s="145"/>
      <c r="J332" s="145"/>
      <c r="K332" s="145"/>
      <c r="L332" s="145"/>
      <c r="M332" s="145"/>
      <c r="N332" s="145"/>
      <c r="O332" s="145"/>
      <c r="P332" s="145"/>
    </row>
    <row r="333" spans="1:16" x14ac:dyDescent="0.2">
      <c r="A333" s="145"/>
      <c r="B333" s="145"/>
      <c r="C333" s="145"/>
      <c r="D333" s="145"/>
      <c r="E333" s="145"/>
      <c r="F333" s="145"/>
      <c r="G333" s="145"/>
      <c r="H333" s="145"/>
      <c r="I333" s="145"/>
      <c r="J333" s="145"/>
      <c r="K333" s="145"/>
      <c r="L333" s="145"/>
      <c r="M333" s="145"/>
      <c r="N333" s="145"/>
      <c r="O333" s="145"/>
      <c r="P333" s="145"/>
    </row>
    <row r="334" spans="1:16" x14ac:dyDescent="0.2">
      <c r="A334" s="145"/>
      <c r="B334" s="145"/>
      <c r="C334" s="145"/>
      <c r="D334" s="145"/>
      <c r="E334" s="145"/>
      <c r="F334" s="145"/>
      <c r="G334" s="145"/>
      <c r="H334" s="145"/>
      <c r="I334" s="145"/>
      <c r="J334" s="145"/>
      <c r="K334" s="145"/>
      <c r="L334" s="145"/>
      <c r="M334" s="145"/>
      <c r="N334" s="145"/>
      <c r="O334" s="145"/>
      <c r="P334" s="145"/>
    </row>
    <row r="335" spans="1:16" x14ac:dyDescent="0.2">
      <c r="A335" s="145"/>
      <c r="B335" s="145"/>
      <c r="C335" s="145"/>
      <c r="D335" s="145"/>
      <c r="E335" s="145"/>
      <c r="F335" s="145"/>
      <c r="G335" s="145"/>
      <c r="H335" s="145"/>
      <c r="I335" s="145"/>
      <c r="J335" s="145"/>
      <c r="K335" s="145"/>
      <c r="L335" s="145"/>
      <c r="M335" s="145"/>
      <c r="N335" s="145"/>
      <c r="O335" s="145"/>
      <c r="P335" s="145"/>
    </row>
    <row r="336" spans="1:16" x14ac:dyDescent="0.2">
      <c r="A336" s="145"/>
      <c r="B336" s="145"/>
      <c r="C336" s="145"/>
      <c r="D336" s="145"/>
      <c r="E336" s="145"/>
      <c r="F336" s="145"/>
      <c r="G336" s="145"/>
      <c r="H336" s="145"/>
      <c r="I336" s="145"/>
      <c r="J336" s="145"/>
      <c r="K336" s="145"/>
      <c r="L336" s="145"/>
      <c r="M336" s="145"/>
      <c r="N336" s="145"/>
      <c r="O336" s="145"/>
      <c r="P336" s="145"/>
    </row>
    <row r="337" spans="1:16" x14ac:dyDescent="0.2">
      <c r="A337" s="145"/>
      <c r="B337" s="145"/>
      <c r="C337" s="145"/>
      <c r="D337" s="145"/>
      <c r="E337" s="145"/>
      <c r="F337" s="145"/>
      <c r="G337" s="145"/>
      <c r="H337" s="145"/>
      <c r="I337" s="145"/>
      <c r="J337" s="145"/>
      <c r="K337" s="145"/>
      <c r="L337" s="145"/>
      <c r="M337" s="145"/>
      <c r="N337" s="145"/>
      <c r="O337" s="145"/>
      <c r="P337" s="145"/>
    </row>
    <row r="338" spans="1:16" x14ac:dyDescent="0.2">
      <c r="A338" s="145"/>
      <c r="B338" s="145"/>
      <c r="C338" s="145"/>
      <c r="D338" s="145"/>
      <c r="E338" s="145"/>
      <c r="F338" s="145"/>
      <c r="G338" s="145"/>
      <c r="H338" s="145"/>
      <c r="I338" s="145"/>
      <c r="J338" s="145"/>
      <c r="K338" s="145"/>
      <c r="L338" s="145"/>
      <c r="M338" s="145"/>
      <c r="N338" s="145"/>
      <c r="O338" s="145"/>
      <c r="P338" s="145"/>
    </row>
    <row r="339" spans="1:16" x14ac:dyDescent="0.2">
      <c r="A339" s="145"/>
      <c r="B339" s="145"/>
      <c r="C339" s="145"/>
      <c r="D339" s="145"/>
      <c r="E339" s="145"/>
      <c r="F339" s="145"/>
      <c r="G339" s="145"/>
      <c r="H339" s="145"/>
      <c r="I339" s="145"/>
      <c r="J339" s="145"/>
      <c r="K339" s="145"/>
      <c r="L339" s="145"/>
      <c r="M339" s="145"/>
      <c r="N339" s="145"/>
      <c r="O339" s="145"/>
      <c r="P339" s="145"/>
    </row>
    <row r="340" spans="1:16" x14ac:dyDescent="0.2">
      <c r="A340" s="145"/>
      <c r="B340" s="145"/>
      <c r="C340" s="145"/>
      <c r="D340" s="145"/>
      <c r="E340" s="145"/>
      <c r="F340" s="145"/>
      <c r="G340" s="145"/>
      <c r="H340" s="145"/>
      <c r="I340" s="145"/>
      <c r="J340" s="145"/>
      <c r="K340" s="145"/>
      <c r="L340" s="145"/>
      <c r="M340" s="145"/>
      <c r="N340" s="145"/>
      <c r="O340" s="145"/>
      <c r="P340" s="145"/>
    </row>
    <row r="341" spans="1:16" x14ac:dyDescent="0.2">
      <c r="A341" s="145"/>
      <c r="B341" s="145"/>
      <c r="C341" s="145"/>
      <c r="D341" s="145"/>
      <c r="E341" s="145"/>
      <c r="F341" s="145"/>
      <c r="G341" s="145"/>
      <c r="H341" s="145"/>
      <c r="I341" s="145"/>
      <c r="J341" s="145"/>
      <c r="K341" s="145"/>
      <c r="L341" s="145"/>
      <c r="M341" s="145"/>
      <c r="N341" s="145"/>
      <c r="O341" s="145"/>
      <c r="P341" s="145"/>
    </row>
    <row r="342" spans="1:16" x14ac:dyDescent="0.2">
      <c r="A342" s="145"/>
      <c r="B342" s="145"/>
      <c r="C342" s="145"/>
      <c r="D342" s="145"/>
      <c r="E342" s="145"/>
      <c r="F342" s="145"/>
      <c r="G342" s="145"/>
      <c r="H342" s="145"/>
      <c r="I342" s="145"/>
      <c r="J342" s="145"/>
      <c r="K342" s="145"/>
      <c r="L342" s="145"/>
      <c r="M342" s="145"/>
      <c r="N342" s="145"/>
      <c r="O342" s="145"/>
      <c r="P342" s="145"/>
    </row>
    <row r="343" spans="1:16" x14ac:dyDescent="0.2">
      <c r="A343" s="145"/>
      <c r="B343" s="145"/>
      <c r="C343" s="145"/>
      <c r="D343" s="145"/>
      <c r="E343" s="145"/>
      <c r="F343" s="145"/>
      <c r="G343" s="145"/>
      <c r="H343" s="145"/>
      <c r="I343" s="145"/>
      <c r="J343" s="145"/>
      <c r="K343" s="145"/>
      <c r="L343" s="145"/>
      <c r="M343" s="145"/>
      <c r="N343" s="145"/>
      <c r="O343" s="145"/>
      <c r="P343" s="145"/>
    </row>
    <row r="344" spans="1:16" x14ac:dyDescent="0.2">
      <c r="A344" s="145"/>
      <c r="B344" s="145"/>
      <c r="C344" s="145"/>
      <c r="D344" s="145"/>
      <c r="E344" s="145"/>
      <c r="F344" s="145"/>
      <c r="G344" s="145"/>
      <c r="H344" s="145"/>
      <c r="I344" s="145"/>
      <c r="J344" s="145"/>
      <c r="K344" s="145"/>
      <c r="L344" s="145"/>
      <c r="M344" s="145"/>
      <c r="N344" s="145"/>
      <c r="O344" s="145"/>
      <c r="P344" s="145"/>
    </row>
    <row r="345" spans="1:16" x14ac:dyDescent="0.2">
      <c r="A345" s="145"/>
      <c r="B345" s="145"/>
      <c r="C345" s="145"/>
      <c r="D345" s="145"/>
      <c r="E345" s="145"/>
      <c r="F345" s="145"/>
      <c r="G345" s="145"/>
      <c r="H345" s="145"/>
      <c r="I345" s="145"/>
      <c r="J345" s="145"/>
      <c r="K345" s="145"/>
      <c r="L345" s="145"/>
      <c r="M345" s="145"/>
      <c r="N345" s="145"/>
      <c r="O345" s="145"/>
      <c r="P345" s="145"/>
    </row>
    <row r="346" spans="1:16" x14ac:dyDescent="0.2">
      <c r="A346" s="145"/>
      <c r="B346" s="145"/>
      <c r="C346" s="145"/>
      <c r="D346" s="145"/>
      <c r="E346" s="145"/>
      <c r="F346" s="145"/>
      <c r="G346" s="145"/>
      <c r="H346" s="145"/>
      <c r="I346" s="145"/>
      <c r="J346" s="145"/>
      <c r="K346" s="145"/>
      <c r="L346" s="145"/>
      <c r="M346" s="145"/>
      <c r="N346" s="145"/>
      <c r="O346" s="145"/>
      <c r="P346" s="145"/>
    </row>
    <row r="347" spans="1:16" x14ac:dyDescent="0.2">
      <c r="A347" s="145"/>
      <c r="B347" s="145"/>
      <c r="C347" s="145"/>
      <c r="D347" s="145"/>
      <c r="E347" s="145"/>
      <c r="F347" s="145"/>
      <c r="G347" s="145"/>
      <c r="H347" s="145"/>
      <c r="I347" s="145"/>
      <c r="J347" s="145"/>
      <c r="K347" s="145"/>
      <c r="L347" s="145"/>
      <c r="M347" s="145"/>
      <c r="N347" s="145"/>
      <c r="O347" s="145"/>
      <c r="P347" s="145"/>
    </row>
    <row r="348" spans="1:16" x14ac:dyDescent="0.2">
      <c r="A348" s="145"/>
      <c r="B348" s="145"/>
      <c r="C348" s="145"/>
      <c r="D348" s="145"/>
      <c r="E348" s="145"/>
      <c r="F348" s="145"/>
      <c r="G348" s="145"/>
      <c r="H348" s="145"/>
      <c r="I348" s="145"/>
      <c r="J348" s="145"/>
      <c r="K348" s="145"/>
      <c r="L348" s="145"/>
      <c r="M348" s="145"/>
      <c r="N348" s="145"/>
      <c r="O348" s="145"/>
      <c r="P348" s="145"/>
    </row>
    <row r="349" spans="1:16" x14ac:dyDescent="0.2">
      <c r="A349" s="145"/>
      <c r="B349" s="145"/>
      <c r="C349" s="145"/>
      <c r="D349" s="145"/>
      <c r="E349" s="145"/>
      <c r="F349" s="145"/>
      <c r="G349" s="145"/>
      <c r="H349" s="145"/>
      <c r="I349" s="145"/>
      <c r="J349" s="145"/>
      <c r="K349" s="145"/>
      <c r="L349" s="145"/>
      <c r="M349" s="145"/>
      <c r="N349" s="145"/>
      <c r="O349" s="145"/>
      <c r="P349" s="145"/>
    </row>
    <row r="350" spans="1:16" x14ac:dyDescent="0.2">
      <c r="A350" s="145"/>
      <c r="B350" s="145"/>
      <c r="C350" s="145"/>
      <c r="D350" s="145"/>
      <c r="E350" s="145"/>
      <c r="F350" s="145"/>
      <c r="G350" s="145"/>
      <c r="H350" s="145"/>
      <c r="I350" s="145"/>
      <c r="J350" s="145"/>
      <c r="K350" s="145"/>
      <c r="L350" s="145"/>
      <c r="M350" s="145"/>
      <c r="N350" s="145"/>
      <c r="O350" s="145"/>
      <c r="P350" s="145"/>
    </row>
    <row r="351" spans="1:16" x14ac:dyDescent="0.2">
      <c r="A351" s="145"/>
      <c r="B351" s="145"/>
      <c r="C351" s="145"/>
      <c r="D351" s="145"/>
      <c r="E351" s="145"/>
      <c r="F351" s="145"/>
      <c r="G351" s="145"/>
      <c r="H351" s="145"/>
      <c r="I351" s="145"/>
      <c r="J351" s="145"/>
      <c r="K351" s="145"/>
      <c r="L351" s="145"/>
      <c r="M351" s="145"/>
      <c r="N351" s="145"/>
      <c r="O351" s="145"/>
      <c r="P351" s="145"/>
    </row>
    <row r="352" spans="1:16" x14ac:dyDescent="0.2">
      <c r="A352" s="145"/>
      <c r="B352" s="145"/>
      <c r="C352" s="145"/>
      <c r="D352" s="145"/>
      <c r="E352" s="145"/>
      <c r="F352" s="145"/>
      <c r="G352" s="145"/>
      <c r="H352" s="145"/>
      <c r="I352" s="145"/>
      <c r="J352" s="145"/>
      <c r="K352" s="145"/>
      <c r="L352" s="145"/>
      <c r="M352" s="145"/>
      <c r="N352" s="145"/>
      <c r="O352" s="145"/>
      <c r="P352" s="145"/>
    </row>
    <row r="353" spans="1:16" x14ac:dyDescent="0.2">
      <c r="A353" s="145"/>
      <c r="B353" s="145"/>
      <c r="C353" s="145"/>
      <c r="D353" s="145"/>
      <c r="E353" s="145"/>
      <c r="F353" s="145"/>
      <c r="G353" s="145"/>
      <c r="H353" s="145"/>
      <c r="I353" s="145"/>
      <c r="J353" s="145"/>
      <c r="K353" s="145"/>
      <c r="L353" s="145"/>
      <c r="M353" s="145"/>
      <c r="N353" s="145"/>
      <c r="O353" s="145"/>
      <c r="P353" s="145"/>
    </row>
    <row r="354" spans="1:16" x14ac:dyDescent="0.2">
      <c r="A354" s="145"/>
      <c r="B354" s="145"/>
      <c r="C354" s="145"/>
      <c r="D354" s="145"/>
      <c r="E354" s="145"/>
      <c r="F354" s="145"/>
      <c r="G354" s="145"/>
      <c r="H354" s="145"/>
      <c r="I354" s="145"/>
      <c r="J354" s="145"/>
      <c r="K354" s="145"/>
      <c r="L354" s="145"/>
      <c r="M354" s="145"/>
      <c r="N354" s="145"/>
      <c r="O354" s="145"/>
      <c r="P354" s="145"/>
    </row>
    <row r="355" spans="1:16" x14ac:dyDescent="0.2">
      <c r="A355" s="145"/>
      <c r="B355" s="145"/>
      <c r="C355" s="145"/>
      <c r="D355" s="145"/>
      <c r="E355" s="145"/>
      <c r="F355" s="145"/>
      <c r="G355" s="145"/>
      <c r="H355" s="145"/>
      <c r="I355" s="145"/>
      <c r="J355" s="145"/>
      <c r="K355" s="145"/>
      <c r="L355" s="145"/>
      <c r="M355" s="145"/>
      <c r="N355" s="145"/>
      <c r="O355" s="145"/>
      <c r="P355" s="145"/>
    </row>
    <row r="356" spans="1:16" x14ac:dyDescent="0.2">
      <c r="A356" s="145"/>
      <c r="B356" s="145"/>
      <c r="C356" s="145"/>
      <c r="D356" s="145"/>
      <c r="E356" s="145"/>
      <c r="F356" s="145"/>
      <c r="G356" s="145"/>
      <c r="H356" s="145"/>
      <c r="I356" s="145"/>
      <c r="J356" s="145"/>
      <c r="K356" s="145"/>
      <c r="L356" s="145"/>
      <c r="M356" s="145"/>
      <c r="N356" s="145"/>
      <c r="O356" s="145"/>
      <c r="P356" s="145"/>
    </row>
    <row r="357" spans="1:16" x14ac:dyDescent="0.2">
      <c r="A357" s="145"/>
      <c r="B357" s="145"/>
      <c r="C357" s="145"/>
      <c r="D357" s="145"/>
      <c r="E357" s="145"/>
      <c r="F357" s="145"/>
      <c r="G357" s="145"/>
      <c r="H357" s="145"/>
      <c r="I357" s="145"/>
      <c r="J357" s="145"/>
      <c r="K357" s="145"/>
      <c r="L357" s="145"/>
      <c r="M357" s="145"/>
      <c r="N357" s="145"/>
      <c r="O357" s="145"/>
      <c r="P357" s="145"/>
    </row>
    <row r="358" spans="1:16" x14ac:dyDescent="0.2">
      <c r="A358" s="145"/>
      <c r="B358" s="145"/>
      <c r="C358" s="145"/>
      <c r="D358" s="145"/>
      <c r="E358" s="145"/>
      <c r="F358" s="145"/>
      <c r="G358" s="145"/>
      <c r="H358" s="145"/>
      <c r="I358" s="145"/>
      <c r="J358" s="145"/>
      <c r="K358" s="145"/>
      <c r="L358" s="145"/>
      <c r="M358" s="145"/>
      <c r="N358" s="145"/>
      <c r="O358" s="145"/>
      <c r="P358" s="145"/>
    </row>
    <row r="359" spans="1:16" x14ac:dyDescent="0.2">
      <c r="A359" s="145"/>
      <c r="B359" s="145"/>
      <c r="C359" s="145"/>
      <c r="D359" s="145"/>
      <c r="E359" s="145"/>
      <c r="F359" s="145"/>
      <c r="G359" s="145"/>
      <c r="H359" s="145"/>
      <c r="I359" s="145"/>
      <c r="J359" s="145"/>
      <c r="K359" s="145"/>
      <c r="L359" s="145"/>
      <c r="M359" s="145"/>
      <c r="N359" s="145"/>
      <c r="O359" s="145"/>
      <c r="P359" s="145"/>
    </row>
    <row r="360" spans="1:16" x14ac:dyDescent="0.2">
      <c r="A360" s="145"/>
      <c r="B360" s="145"/>
      <c r="C360" s="145"/>
      <c r="D360" s="145"/>
      <c r="E360" s="145"/>
      <c r="F360" s="145"/>
      <c r="G360" s="145"/>
      <c r="H360" s="145"/>
      <c r="I360" s="145"/>
      <c r="J360" s="145"/>
      <c r="K360" s="145"/>
      <c r="L360" s="145"/>
      <c r="M360" s="145"/>
      <c r="N360" s="145"/>
      <c r="O360" s="145"/>
      <c r="P360" s="145"/>
    </row>
    <row r="361" spans="1:16" x14ac:dyDescent="0.2">
      <c r="A361" s="145"/>
      <c r="B361" s="145"/>
      <c r="C361" s="145"/>
      <c r="D361" s="145"/>
      <c r="E361" s="145"/>
      <c r="F361" s="145"/>
      <c r="G361" s="145"/>
      <c r="H361" s="145"/>
      <c r="I361" s="145"/>
      <c r="J361" s="145"/>
      <c r="K361" s="145"/>
      <c r="L361" s="145"/>
      <c r="M361" s="145"/>
      <c r="N361" s="145"/>
      <c r="O361" s="145"/>
      <c r="P361" s="145"/>
    </row>
    <row r="362" spans="1:16" x14ac:dyDescent="0.2">
      <c r="A362" s="145"/>
      <c r="B362" s="145"/>
      <c r="C362" s="145"/>
      <c r="D362" s="145"/>
      <c r="E362" s="145"/>
      <c r="F362" s="145"/>
      <c r="G362" s="145"/>
      <c r="H362" s="145"/>
      <c r="I362" s="145"/>
      <c r="J362" s="145"/>
      <c r="K362" s="145"/>
      <c r="L362" s="145"/>
      <c r="M362" s="145"/>
      <c r="N362" s="145"/>
      <c r="O362" s="145"/>
      <c r="P362" s="145"/>
    </row>
    <row r="363" spans="1:16" x14ac:dyDescent="0.2">
      <c r="A363" s="145"/>
      <c r="B363" s="145"/>
      <c r="C363" s="145"/>
      <c r="D363" s="145"/>
      <c r="E363" s="145"/>
      <c r="F363" s="145"/>
      <c r="G363" s="145"/>
      <c r="H363" s="145"/>
      <c r="I363" s="145"/>
      <c r="J363" s="145"/>
      <c r="K363" s="145"/>
      <c r="L363" s="145"/>
      <c r="M363" s="145"/>
      <c r="N363" s="145"/>
      <c r="O363" s="145"/>
      <c r="P363" s="145"/>
    </row>
    <row r="364" spans="1:16" x14ac:dyDescent="0.2">
      <c r="A364" s="145"/>
      <c r="B364" s="145"/>
      <c r="C364" s="145"/>
      <c r="D364" s="145"/>
      <c r="E364" s="145"/>
      <c r="F364" s="145"/>
      <c r="G364" s="145"/>
      <c r="H364" s="145"/>
      <c r="I364" s="145"/>
      <c r="J364" s="145"/>
      <c r="K364" s="145"/>
      <c r="L364" s="145"/>
      <c r="M364" s="145"/>
      <c r="N364" s="145"/>
      <c r="O364" s="145"/>
      <c r="P364" s="145"/>
    </row>
    <row r="365" spans="1:16" x14ac:dyDescent="0.2">
      <c r="A365" s="145"/>
      <c r="B365" s="145"/>
      <c r="C365" s="145"/>
      <c r="D365" s="145"/>
      <c r="E365" s="145"/>
      <c r="F365" s="145"/>
      <c r="G365" s="145"/>
      <c r="H365" s="145"/>
      <c r="I365" s="145"/>
      <c r="J365" s="145"/>
      <c r="K365" s="145"/>
      <c r="L365" s="145"/>
      <c r="M365" s="145"/>
      <c r="N365" s="145"/>
      <c r="O365" s="145"/>
      <c r="P365" s="145"/>
    </row>
    <row r="366" spans="1:16" x14ac:dyDescent="0.2">
      <c r="A366" s="145"/>
      <c r="B366" s="145"/>
      <c r="C366" s="145"/>
      <c r="D366" s="145"/>
      <c r="E366" s="145"/>
      <c r="F366" s="145"/>
      <c r="G366" s="145"/>
      <c r="H366" s="145"/>
      <c r="I366" s="145"/>
      <c r="J366" s="145"/>
      <c r="K366" s="145"/>
      <c r="L366" s="145"/>
      <c r="M366" s="145"/>
      <c r="N366" s="145"/>
      <c r="O366" s="145"/>
      <c r="P366" s="145"/>
    </row>
    <row r="367" spans="1:16" x14ac:dyDescent="0.2">
      <c r="A367" s="145"/>
      <c r="B367" s="145"/>
      <c r="C367" s="145"/>
      <c r="D367" s="145"/>
      <c r="E367" s="145"/>
      <c r="F367" s="145"/>
      <c r="G367" s="145"/>
      <c r="H367" s="145"/>
      <c r="I367" s="145"/>
      <c r="J367" s="145"/>
      <c r="K367" s="145"/>
      <c r="L367" s="145"/>
      <c r="M367" s="145"/>
      <c r="N367" s="145"/>
      <c r="O367" s="145"/>
      <c r="P367" s="145"/>
    </row>
    <row r="368" spans="1:16" x14ac:dyDescent="0.2">
      <c r="A368" s="145"/>
      <c r="B368" s="145"/>
      <c r="C368" s="145"/>
      <c r="D368" s="145"/>
      <c r="E368" s="145"/>
      <c r="F368" s="145"/>
      <c r="G368" s="145"/>
      <c r="H368" s="145"/>
      <c r="I368" s="145"/>
      <c r="J368" s="145"/>
      <c r="K368" s="145"/>
      <c r="L368" s="145"/>
      <c r="M368" s="145"/>
      <c r="N368" s="145"/>
      <c r="O368" s="145"/>
      <c r="P368" s="145"/>
    </row>
    <row r="369" spans="1:16" x14ac:dyDescent="0.2">
      <c r="A369" s="145"/>
      <c r="B369" s="145"/>
      <c r="C369" s="145"/>
      <c r="D369" s="145"/>
      <c r="E369" s="145"/>
      <c r="F369" s="145"/>
      <c r="G369" s="145"/>
      <c r="H369" s="145"/>
      <c r="I369" s="145"/>
      <c r="J369" s="145"/>
      <c r="K369" s="145"/>
      <c r="L369" s="145"/>
      <c r="M369" s="145"/>
      <c r="N369" s="145"/>
      <c r="O369" s="145"/>
      <c r="P369" s="145"/>
    </row>
    <row r="370" spans="1:16" x14ac:dyDescent="0.2">
      <c r="A370" s="145"/>
      <c r="B370" s="145"/>
      <c r="C370" s="145"/>
      <c r="D370" s="145"/>
      <c r="E370" s="145"/>
      <c r="F370" s="145"/>
      <c r="G370" s="145"/>
      <c r="H370" s="145"/>
      <c r="I370" s="145"/>
      <c r="J370" s="145"/>
      <c r="K370" s="145"/>
      <c r="L370" s="145"/>
      <c r="M370" s="145"/>
      <c r="N370" s="145"/>
      <c r="O370" s="145"/>
      <c r="P370" s="145"/>
    </row>
    <row r="371" spans="1:16" x14ac:dyDescent="0.2">
      <c r="A371" s="145"/>
      <c r="B371" s="145"/>
      <c r="C371" s="145"/>
      <c r="D371" s="145"/>
      <c r="E371" s="145"/>
      <c r="F371" s="145"/>
      <c r="G371" s="145"/>
      <c r="H371" s="145"/>
      <c r="I371" s="145"/>
      <c r="J371" s="145"/>
      <c r="K371" s="145"/>
      <c r="L371" s="145"/>
      <c r="M371" s="145"/>
      <c r="N371" s="145"/>
      <c r="O371" s="145"/>
      <c r="P371" s="145"/>
    </row>
    <row r="372" spans="1:16" x14ac:dyDescent="0.2">
      <c r="A372" s="145"/>
      <c r="B372" s="145"/>
      <c r="C372" s="145"/>
      <c r="D372" s="145"/>
      <c r="E372" s="145"/>
      <c r="F372" s="145"/>
      <c r="G372" s="145"/>
      <c r="H372" s="145"/>
      <c r="I372" s="145"/>
      <c r="J372" s="145"/>
      <c r="K372" s="145"/>
      <c r="L372" s="145"/>
      <c r="M372" s="145"/>
      <c r="N372" s="145"/>
      <c r="O372" s="145"/>
      <c r="P372" s="145"/>
    </row>
    <row r="373" spans="1:16" x14ac:dyDescent="0.2">
      <c r="A373" s="145"/>
      <c r="B373" s="145"/>
      <c r="C373" s="145"/>
      <c r="D373" s="145"/>
      <c r="E373" s="145"/>
      <c r="F373" s="145"/>
      <c r="G373" s="145"/>
      <c r="H373" s="145"/>
      <c r="I373" s="145"/>
      <c r="J373" s="145"/>
      <c r="K373" s="145"/>
      <c r="L373" s="145"/>
      <c r="M373" s="145"/>
      <c r="N373" s="145"/>
      <c r="O373" s="145"/>
      <c r="P373" s="145"/>
    </row>
    <row r="374" spans="1:16" x14ac:dyDescent="0.2">
      <c r="A374" s="145"/>
      <c r="B374" s="145"/>
      <c r="C374" s="145"/>
      <c r="D374" s="145"/>
      <c r="E374" s="145"/>
      <c r="F374" s="145"/>
      <c r="G374" s="145"/>
      <c r="H374" s="145"/>
      <c r="I374" s="145"/>
      <c r="J374" s="145"/>
      <c r="K374" s="145"/>
      <c r="L374" s="145"/>
      <c r="M374" s="145"/>
      <c r="N374" s="145"/>
      <c r="O374" s="145"/>
      <c r="P374" s="145"/>
    </row>
    <row r="375" spans="1:16" x14ac:dyDescent="0.2">
      <c r="A375" s="145"/>
      <c r="B375" s="145"/>
      <c r="C375" s="145"/>
      <c r="D375" s="145"/>
      <c r="E375" s="145"/>
      <c r="F375" s="145"/>
      <c r="G375" s="145"/>
      <c r="H375" s="145"/>
      <c r="I375" s="145"/>
      <c r="J375" s="145"/>
      <c r="K375" s="145"/>
      <c r="L375" s="145"/>
      <c r="M375" s="145"/>
      <c r="N375" s="145"/>
      <c r="O375" s="145"/>
      <c r="P375" s="145"/>
    </row>
    <row r="376" spans="1:16" x14ac:dyDescent="0.2">
      <c r="A376" s="145"/>
      <c r="B376" s="145"/>
      <c r="C376" s="145"/>
      <c r="D376" s="145"/>
      <c r="E376" s="145"/>
      <c r="F376" s="145"/>
      <c r="G376" s="145"/>
      <c r="H376" s="145"/>
      <c r="I376" s="145"/>
      <c r="J376" s="145"/>
      <c r="K376" s="145"/>
      <c r="L376" s="145"/>
      <c r="M376" s="145"/>
      <c r="N376" s="145"/>
      <c r="O376" s="145"/>
      <c r="P376" s="145"/>
    </row>
    <row r="377" spans="1:16" x14ac:dyDescent="0.2">
      <c r="A377" s="145"/>
      <c r="B377" s="145"/>
      <c r="C377" s="145"/>
      <c r="D377" s="145"/>
      <c r="E377" s="145"/>
      <c r="F377" s="145"/>
      <c r="G377" s="145"/>
      <c r="H377" s="145"/>
      <c r="I377" s="145"/>
      <c r="J377" s="145"/>
      <c r="K377" s="145"/>
      <c r="L377" s="145"/>
      <c r="M377" s="145"/>
      <c r="N377" s="145"/>
      <c r="O377" s="145"/>
      <c r="P377" s="145"/>
    </row>
    <row r="378" spans="1:16" x14ac:dyDescent="0.2">
      <c r="A378" s="145"/>
      <c r="B378" s="145"/>
      <c r="C378" s="145"/>
      <c r="D378" s="145"/>
      <c r="E378" s="145"/>
      <c r="F378" s="145"/>
      <c r="G378" s="145"/>
      <c r="H378" s="145"/>
      <c r="I378" s="145"/>
      <c r="J378" s="145"/>
      <c r="K378" s="145"/>
      <c r="L378" s="145"/>
      <c r="M378" s="145"/>
      <c r="N378" s="145"/>
      <c r="O378" s="145"/>
      <c r="P378" s="145"/>
    </row>
    <row r="379" spans="1:16" x14ac:dyDescent="0.2">
      <c r="A379" s="145"/>
      <c r="B379" s="145"/>
      <c r="C379" s="145"/>
      <c r="D379" s="145"/>
      <c r="E379" s="145"/>
      <c r="F379" s="145"/>
      <c r="G379" s="145"/>
      <c r="H379" s="145"/>
      <c r="I379" s="145"/>
      <c r="J379" s="145"/>
      <c r="K379" s="145"/>
      <c r="L379" s="145"/>
      <c r="M379" s="145"/>
      <c r="N379" s="145"/>
      <c r="O379" s="145"/>
      <c r="P379" s="145"/>
    </row>
    <row r="380" spans="1:16" x14ac:dyDescent="0.2">
      <c r="A380" s="145"/>
      <c r="B380" s="145"/>
      <c r="C380" s="145"/>
      <c r="D380" s="145"/>
      <c r="E380" s="145"/>
      <c r="F380" s="145"/>
      <c r="G380" s="145"/>
      <c r="H380" s="145"/>
      <c r="I380" s="145"/>
      <c r="J380" s="145"/>
      <c r="K380" s="145"/>
      <c r="L380" s="145"/>
      <c r="M380" s="145"/>
      <c r="N380" s="145"/>
      <c r="O380" s="145"/>
      <c r="P380" s="145"/>
    </row>
    <row r="381" spans="1:16" x14ac:dyDescent="0.2">
      <c r="A381" s="145"/>
      <c r="B381" s="145"/>
      <c r="C381" s="145"/>
      <c r="D381" s="145"/>
      <c r="E381" s="145"/>
      <c r="F381" s="145"/>
      <c r="G381" s="145"/>
      <c r="H381" s="145"/>
      <c r="I381" s="145"/>
      <c r="J381" s="145"/>
      <c r="K381" s="145"/>
      <c r="L381" s="145"/>
      <c r="M381" s="145"/>
      <c r="N381" s="145"/>
      <c r="O381" s="145"/>
      <c r="P381" s="145"/>
    </row>
    <row r="382" spans="1:16" x14ac:dyDescent="0.2">
      <c r="A382" s="145"/>
      <c r="B382" s="145"/>
      <c r="C382" s="145"/>
      <c r="D382" s="145"/>
      <c r="E382" s="145"/>
      <c r="F382" s="145"/>
      <c r="G382" s="145"/>
      <c r="H382" s="145"/>
      <c r="I382" s="145"/>
      <c r="J382" s="145"/>
      <c r="K382" s="145"/>
      <c r="L382" s="145"/>
      <c r="M382" s="145"/>
      <c r="N382" s="145"/>
      <c r="O382" s="145"/>
      <c r="P382" s="145"/>
    </row>
    <row r="383" spans="1:16" x14ac:dyDescent="0.2">
      <c r="A383" s="145"/>
      <c r="B383" s="145"/>
      <c r="C383" s="145"/>
      <c r="D383" s="145"/>
      <c r="E383" s="145"/>
      <c r="F383" s="145"/>
      <c r="G383" s="145"/>
      <c r="H383" s="145"/>
      <c r="I383" s="145"/>
      <c r="J383" s="145"/>
      <c r="K383" s="145"/>
      <c r="L383" s="145"/>
      <c r="M383" s="145"/>
      <c r="N383" s="145"/>
      <c r="O383" s="145"/>
      <c r="P383" s="145"/>
    </row>
    <row r="384" spans="1:16" x14ac:dyDescent="0.2">
      <c r="A384" s="145"/>
      <c r="B384" s="145"/>
      <c r="C384" s="145"/>
      <c r="D384" s="145"/>
      <c r="E384" s="145"/>
      <c r="F384" s="145"/>
      <c r="G384" s="145"/>
      <c r="H384" s="145"/>
      <c r="I384" s="145"/>
      <c r="J384" s="145"/>
      <c r="K384" s="145"/>
      <c r="L384" s="145"/>
      <c r="M384" s="145"/>
      <c r="N384" s="145"/>
      <c r="O384" s="145"/>
      <c r="P384" s="145"/>
    </row>
    <row r="385" spans="1:16" x14ac:dyDescent="0.2">
      <c r="A385" s="145"/>
      <c r="B385" s="145"/>
      <c r="C385" s="145"/>
      <c r="D385" s="145"/>
      <c r="E385" s="145"/>
      <c r="F385" s="145"/>
      <c r="G385" s="145"/>
      <c r="H385" s="145"/>
      <c r="I385" s="145"/>
      <c r="J385" s="145"/>
      <c r="K385" s="145"/>
      <c r="L385" s="145"/>
      <c r="M385" s="145"/>
      <c r="N385" s="145"/>
      <c r="O385" s="145"/>
      <c r="P385" s="145"/>
    </row>
    <row r="386" spans="1:16" x14ac:dyDescent="0.2">
      <c r="A386" s="145"/>
      <c r="B386" s="145"/>
      <c r="C386" s="145"/>
      <c r="D386" s="145"/>
      <c r="E386" s="145"/>
      <c r="F386" s="145"/>
      <c r="G386" s="145"/>
      <c r="H386" s="145"/>
      <c r="I386" s="145"/>
      <c r="J386" s="145"/>
      <c r="K386" s="145"/>
      <c r="L386" s="145"/>
      <c r="M386" s="145"/>
      <c r="N386" s="145"/>
      <c r="O386" s="145"/>
      <c r="P386" s="145"/>
    </row>
    <row r="387" spans="1:16" x14ac:dyDescent="0.2">
      <c r="A387" s="145"/>
      <c r="B387" s="145"/>
      <c r="C387" s="145"/>
      <c r="D387" s="145"/>
      <c r="E387" s="145"/>
      <c r="F387" s="145"/>
      <c r="G387" s="145"/>
      <c r="H387" s="145"/>
      <c r="I387" s="145"/>
      <c r="J387" s="145"/>
      <c r="K387" s="145"/>
      <c r="L387" s="145"/>
      <c r="M387" s="145"/>
      <c r="N387" s="145"/>
      <c r="O387" s="145"/>
      <c r="P387" s="145"/>
    </row>
    <row r="388" spans="1:16" x14ac:dyDescent="0.2">
      <c r="A388" s="145"/>
      <c r="B388" s="145"/>
      <c r="C388" s="145"/>
      <c r="D388" s="145"/>
      <c r="E388" s="145"/>
      <c r="F388" s="145"/>
      <c r="G388" s="145"/>
      <c r="H388" s="145"/>
      <c r="I388" s="145"/>
      <c r="J388" s="145"/>
      <c r="K388" s="145"/>
      <c r="L388" s="145"/>
      <c r="M388" s="145"/>
      <c r="N388" s="145"/>
      <c r="O388" s="145"/>
      <c r="P388" s="145"/>
    </row>
    <row r="389" spans="1:16" x14ac:dyDescent="0.2">
      <c r="A389" s="145"/>
      <c r="B389" s="145"/>
      <c r="C389" s="145"/>
      <c r="D389" s="145"/>
      <c r="E389" s="145"/>
      <c r="F389" s="145"/>
      <c r="G389" s="145"/>
      <c r="H389" s="145"/>
      <c r="I389" s="145"/>
      <c r="J389" s="145"/>
      <c r="K389" s="145"/>
      <c r="L389" s="145"/>
      <c r="M389" s="145"/>
      <c r="N389" s="145"/>
      <c r="O389" s="145"/>
      <c r="P389" s="145"/>
    </row>
    <row r="390" spans="1:16" x14ac:dyDescent="0.2">
      <c r="A390" s="145"/>
      <c r="B390" s="145"/>
      <c r="C390" s="145"/>
      <c r="D390" s="145"/>
      <c r="E390" s="145"/>
      <c r="F390" s="145"/>
      <c r="G390" s="145"/>
      <c r="H390" s="145"/>
      <c r="I390" s="145"/>
      <c r="J390" s="145"/>
      <c r="K390" s="145"/>
      <c r="L390" s="145"/>
      <c r="M390" s="145"/>
      <c r="N390" s="145"/>
      <c r="O390" s="145"/>
      <c r="P390" s="145"/>
    </row>
    <row r="391" spans="1:16" x14ac:dyDescent="0.2">
      <c r="A391" s="145"/>
      <c r="B391" s="145"/>
      <c r="C391" s="145"/>
      <c r="D391" s="145"/>
      <c r="E391" s="145"/>
      <c r="F391" s="145"/>
      <c r="G391" s="145"/>
      <c r="H391" s="145"/>
      <c r="I391" s="145"/>
      <c r="J391" s="145"/>
      <c r="K391" s="145"/>
      <c r="L391" s="145"/>
      <c r="M391" s="145"/>
      <c r="N391" s="145"/>
      <c r="O391" s="145"/>
      <c r="P391" s="145"/>
    </row>
    <row r="392" spans="1:16" x14ac:dyDescent="0.2">
      <c r="A392" s="145"/>
      <c r="B392" s="145"/>
      <c r="C392" s="145"/>
      <c r="D392" s="145"/>
      <c r="E392" s="145"/>
      <c r="F392" s="145"/>
      <c r="G392" s="145"/>
      <c r="H392" s="145"/>
      <c r="I392" s="145"/>
      <c r="J392" s="145"/>
      <c r="K392" s="145"/>
      <c r="L392" s="145"/>
      <c r="M392" s="145"/>
      <c r="N392" s="145"/>
      <c r="O392" s="145"/>
      <c r="P392" s="145"/>
    </row>
    <row r="393" spans="1:16" x14ac:dyDescent="0.2">
      <c r="A393" s="145"/>
      <c r="B393" s="145"/>
      <c r="C393" s="145"/>
      <c r="D393" s="145"/>
      <c r="E393" s="145"/>
      <c r="F393" s="145"/>
      <c r="G393" s="145"/>
      <c r="H393" s="145"/>
      <c r="I393" s="145"/>
      <c r="J393" s="145"/>
      <c r="K393" s="145"/>
      <c r="L393" s="145"/>
      <c r="M393" s="145"/>
      <c r="N393" s="145"/>
      <c r="O393" s="145"/>
      <c r="P393" s="145"/>
    </row>
    <row r="394" spans="1:16" x14ac:dyDescent="0.2">
      <c r="A394" s="145"/>
      <c r="B394" s="145"/>
      <c r="C394" s="145"/>
      <c r="D394" s="145"/>
      <c r="E394" s="145"/>
      <c r="F394" s="145"/>
      <c r="G394" s="145"/>
      <c r="H394" s="145"/>
    </row>
    <row r="395" spans="1:16" x14ac:dyDescent="0.2">
      <c r="A395" s="145"/>
      <c r="B395" s="145"/>
      <c r="C395" s="145"/>
      <c r="D395" s="145"/>
      <c r="E395" s="145"/>
      <c r="F395" s="145"/>
      <c r="G395" s="145"/>
      <c r="H395" s="145"/>
    </row>
    <row r="396" spans="1:16" x14ac:dyDescent="0.2">
      <c r="A396" s="145"/>
      <c r="B396" s="145"/>
      <c r="C396" s="145"/>
      <c r="D396" s="145"/>
      <c r="E396" s="145"/>
      <c r="F396" s="145"/>
      <c r="G396" s="145"/>
      <c r="H396" s="145"/>
    </row>
    <row r="397" spans="1:16" x14ac:dyDescent="0.2">
      <c r="A397" s="145"/>
      <c r="B397" s="145"/>
      <c r="C397" s="145"/>
      <c r="D397" s="145"/>
      <c r="E397" s="145"/>
      <c r="F397" s="145"/>
      <c r="G397" s="145"/>
      <c r="H397" s="145"/>
    </row>
    <row r="398" spans="1:16" x14ac:dyDescent="0.2">
      <c r="A398" s="145"/>
      <c r="B398" s="145"/>
      <c r="C398" s="145"/>
      <c r="D398" s="145"/>
      <c r="E398" s="145"/>
      <c r="F398" s="145"/>
      <c r="G398" s="145"/>
      <c r="H398" s="145"/>
    </row>
    <row r="399" spans="1:16" x14ac:dyDescent="0.2">
      <c r="A399" s="145"/>
      <c r="B399" s="145"/>
      <c r="C399" s="145"/>
      <c r="D399" s="145"/>
      <c r="E399" s="145"/>
      <c r="F399" s="145"/>
      <c r="G399" s="145"/>
      <c r="H399" s="145"/>
    </row>
    <row r="400" spans="1:16" x14ac:dyDescent="0.2">
      <c r="A400" s="145"/>
      <c r="B400" s="145"/>
      <c r="C400" s="145"/>
      <c r="D400" s="145"/>
      <c r="E400" s="145"/>
      <c r="F400" s="145"/>
      <c r="G400" s="145"/>
      <c r="H400" s="145"/>
    </row>
    <row r="401" spans="1:8" x14ac:dyDescent="0.2">
      <c r="A401" s="145"/>
      <c r="B401" s="145"/>
      <c r="C401" s="145"/>
      <c r="D401" s="145"/>
      <c r="E401" s="145"/>
      <c r="F401" s="145"/>
      <c r="G401" s="145"/>
      <c r="H401" s="145"/>
    </row>
    <row r="402" spans="1:8" x14ac:dyDescent="0.2">
      <c r="A402" s="145"/>
      <c r="B402" s="145"/>
      <c r="C402" s="145"/>
      <c r="D402" s="145"/>
      <c r="E402" s="145"/>
      <c r="F402" s="145"/>
      <c r="G402" s="145"/>
      <c r="H402" s="145"/>
    </row>
    <row r="403" spans="1:8" x14ac:dyDescent="0.2">
      <c r="A403" s="145"/>
      <c r="B403" s="145"/>
      <c r="C403" s="145"/>
      <c r="D403" s="145"/>
      <c r="E403" s="145"/>
      <c r="F403" s="145"/>
      <c r="G403" s="145"/>
      <c r="H403" s="145"/>
    </row>
    <row r="404" spans="1:8" x14ac:dyDescent="0.2">
      <c r="A404" s="145"/>
      <c r="B404" s="145"/>
      <c r="C404" s="145"/>
      <c r="D404" s="145"/>
      <c r="E404" s="145"/>
      <c r="F404" s="145"/>
      <c r="G404" s="145"/>
      <c r="H404" s="145"/>
    </row>
    <row r="405" spans="1:8" x14ac:dyDescent="0.2">
      <c r="A405" s="145"/>
      <c r="B405" s="145"/>
      <c r="C405" s="145"/>
      <c r="D405" s="145"/>
      <c r="E405" s="145"/>
      <c r="F405" s="145"/>
      <c r="G405" s="145"/>
      <c r="H405" s="145"/>
    </row>
    <row r="406" spans="1:8" x14ac:dyDescent="0.2">
      <c r="A406" s="145"/>
      <c r="B406" s="145"/>
      <c r="C406" s="145"/>
      <c r="D406" s="145"/>
      <c r="E406" s="145"/>
      <c r="F406" s="145"/>
      <c r="G406" s="145"/>
      <c r="H406" s="145"/>
    </row>
    <row r="407" spans="1:8" x14ac:dyDescent="0.2">
      <c r="A407" s="145"/>
      <c r="B407" s="145"/>
      <c r="C407" s="145"/>
      <c r="D407" s="145"/>
      <c r="E407" s="145"/>
      <c r="F407" s="145"/>
      <c r="G407" s="145"/>
      <c r="H407" s="145"/>
    </row>
    <row r="408" spans="1:8" x14ac:dyDescent="0.2">
      <c r="A408" s="145"/>
      <c r="B408" s="145"/>
      <c r="C408" s="145"/>
      <c r="D408" s="145"/>
      <c r="E408" s="145"/>
      <c r="F408" s="145"/>
      <c r="G408" s="145"/>
      <c r="H408" s="145"/>
    </row>
    <row r="409" spans="1:8" x14ac:dyDescent="0.2">
      <c r="A409" s="145"/>
      <c r="B409" s="145"/>
      <c r="C409" s="145"/>
      <c r="D409" s="145"/>
      <c r="E409" s="145"/>
      <c r="F409" s="145"/>
      <c r="G409" s="145"/>
      <c r="H409" s="145"/>
    </row>
    <row r="410" spans="1:8" x14ac:dyDescent="0.2">
      <c r="A410" s="145"/>
      <c r="B410" s="145"/>
      <c r="C410" s="145"/>
      <c r="D410" s="145"/>
      <c r="E410" s="145"/>
      <c r="F410" s="145"/>
      <c r="G410" s="145"/>
      <c r="H410" s="145"/>
    </row>
    <row r="411" spans="1:8" x14ac:dyDescent="0.2">
      <c r="A411" s="145"/>
      <c r="B411" s="145"/>
      <c r="C411" s="145"/>
      <c r="D411" s="145"/>
      <c r="E411" s="145"/>
      <c r="F411" s="145"/>
      <c r="G411" s="145"/>
      <c r="H411" s="145"/>
    </row>
    <row r="412" spans="1:8" x14ac:dyDescent="0.2">
      <c r="A412" s="145"/>
      <c r="B412" s="145"/>
      <c r="C412" s="145"/>
      <c r="D412" s="145"/>
      <c r="E412" s="145"/>
      <c r="F412" s="145"/>
      <c r="G412" s="145"/>
      <c r="H412" s="145"/>
    </row>
    <row r="413" spans="1:8" x14ac:dyDescent="0.2">
      <c r="A413" s="145"/>
      <c r="B413" s="145"/>
      <c r="C413" s="145"/>
      <c r="D413" s="145"/>
      <c r="E413" s="145"/>
      <c r="F413" s="145"/>
      <c r="G413" s="145"/>
      <c r="H413" s="145"/>
    </row>
    <row r="414" spans="1:8" x14ac:dyDescent="0.2">
      <c r="A414" s="145"/>
      <c r="B414" s="145"/>
      <c r="C414" s="145"/>
      <c r="D414" s="145"/>
      <c r="E414" s="145"/>
      <c r="F414" s="145"/>
      <c r="G414" s="145"/>
      <c r="H414" s="145"/>
    </row>
    <row r="415" spans="1:8" x14ac:dyDescent="0.2">
      <c r="A415" s="145"/>
      <c r="B415" s="145"/>
      <c r="C415" s="145"/>
      <c r="D415" s="145"/>
      <c r="E415" s="145"/>
      <c r="F415" s="145"/>
      <c r="G415" s="145"/>
      <c r="H415" s="145"/>
    </row>
    <row r="416" spans="1:8" x14ac:dyDescent="0.2">
      <c r="A416" s="145"/>
      <c r="B416" s="145"/>
      <c r="C416" s="145"/>
      <c r="D416" s="145"/>
      <c r="E416" s="145"/>
      <c r="F416" s="145"/>
      <c r="G416" s="145"/>
      <c r="H416" s="145"/>
    </row>
    <row r="417" spans="1:8" x14ac:dyDescent="0.2">
      <c r="A417" s="145"/>
      <c r="B417" s="145"/>
      <c r="C417" s="145"/>
      <c r="D417" s="145"/>
      <c r="E417" s="145"/>
      <c r="F417" s="145"/>
      <c r="G417" s="145"/>
      <c r="H417" s="145"/>
    </row>
    <row r="418" spans="1:8" x14ac:dyDescent="0.2">
      <c r="A418" s="145"/>
      <c r="B418" s="145"/>
      <c r="C418" s="145"/>
      <c r="D418" s="145"/>
      <c r="E418" s="145"/>
      <c r="F418" s="145"/>
      <c r="G418" s="145"/>
      <c r="H418" s="145"/>
    </row>
    <row r="419" spans="1:8" x14ac:dyDescent="0.2">
      <c r="A419" s="145"/>
      <c r="B419" s="145"/>
      <c r="C419" s="145"/>
      <c r="D419" s="145"/>
      <c r="E419" s="145"/>
      <c r="F419" s="145"/>
      <c r="G419" s="145"/>
      <c r="H419" s="145"/>
    </row>
    <row r="420" spans="1:8" x14ac:dyDescent="0.2">
      <c r="A420" s="145"/>
      <c r="B420" s="145"/>
      <c r="C420" s="145"/>
      <c r="D420" s="145"/>
      <c r="E420" s="145"/>
      <c r="F420" s="145"/>
      <c r="G420" s="145"/>
      <c r="H420" s="145"/>
    </row>
    <row r="421" spans="1:8" x14ac:dyDescent="0.2">
      <c r="A421" s="145"/>
      <c r="B421" s="145"/>
      <c r="C421" s="145"/>
      <c r="D421" s="145"/>
      <c r="E421" s="145"/>
      <c r="F421" s="145"/>
      <c r="G421" s="145"/>
      <c r="H421" s="145"/>
    </row>
    <row r="422" spans="1:8" x14ac:dyDescent="0.2">
      <c r="A422" s="145"/>
      <c r="B422" s="145"/>
      <c r="C422" s="145"/>
      <c r="D422" s="145"/>
      <c r="E422" s="145"/>
      <c r="F422" s="145"/>
      <c r="G422" s="145"/>
      <c r="H422" s="145"/>
    </row>
    <row r="423" spans="1:8" x14ac:dyDescent="0.2">
      <c r="A423" s="145"/>
      <c r="B423" s="145"/>
      <c r="C423" s="145"/>
      <c r="D423" s="145"/>
      <c r="E423" s="145"/>
      <c r="F423" s="145"/>
      <c r="G423" s="145"/>
      <c r="H423" s="145"/>
    </row>
    <row r="424" spans="1:8" x14ac:dyDescent="0.2">
      <c r="A424" s="145"/>
      <c r="B424" s="145"/>
      <c r="C424" s="145"/>
      <c r="D424" s="145"/>
      <c r="E424" s="145"/>
      <c r="F424" s="145"/>
      <c r="G424" s="145"/>
      <c r="H424" s="145"/>
    </row>
    <row r="425" spans="1:8" x14ac:dyDescent="0.2">
      <c r="A425" s="145"/>
      <c r="B425" s="145"/>
      <c r="C425" s="145"/>
      <c r="D425" s="145"/>
      <c r="E425" s="145"/>
      <c r="F425" s="145"/>
      <c r="G425" s="145"/>
      <c r="H425" s="145"/>
    </row>
    <row r="426" spans="1:8" x14ac:dyDescent="0.2">
      <c r="A426" s="145"/>
      <c r="B426" s="145"/>
      <c r="C426" s="145"/>
      <c r="D426" s="145"/>
      <c r="E426" s="145"/>
      <c r="F426" s="145"/>
      <c r="G426" s="145"/>
      <c r="H426" s="145"/>
    </row>
    <row r="427" spans="1:8" x14ac:dyDescent="0.2">
      <c r="A427" s="145"/>
      <c r="B427" s="145"/>
      <c r="C427" s="145"/>
      <c r="D427" s="145"/>
      <c r="E427" s="145"/>
      <c r="F427" s="145"/>
      <c r="G427" s="145"/>
      <c r="H427" s="145"/>
    </row>
    <row r="428" spans="1:8" x14ac:dyDescent="0.2">
      <c r="A428" s="145"/>
      <c r="B428" s="145"/>
      <c r="C428" s="145"/>
      <c r="D428" s="145"/>
      <c r="E428" s="145"/>
      <c r="F428" s="145"/>
      <c r="G428" s="145"/>
      <c r="H428" s="145"/>
    </row>
    <row r="429" spans="1:8" x14ac:dyDescent="0.2">
      <c r="A429" s="145"/>
      <c r="B429" s="145"/>
      <c r="C429" s="145"/>
      <c r="D429" s="145"/>
      <c r="E429" s="145"/>
      <c r="F429" s="145"/>
      <c r="G429" s="145"/>
      <c r="H429" s="145"/>
    </row>
    <row r="430" spans="1:8" x14ac:dyDescent="0.2">
      <c r="A430" s="145"/>
      <c r="B430" s="145"/>
      <c r="C430" s="145"/>
      <c r="D430" s="145"/>
      <c r="E430" s="145"/>
      <c r="F430" s="145"/>
      <c r="G430" s="145"/>
      <c r="H430" s="145"/>
    </row>
    <row r="431" spans="1:8" x14ac:dyDescent="0.2">
      <c r="A431" s="145"/>
      <c r="B431" s="145"/>
      <c r="C431" s="145"/>
      <c r="D431" s="145"/>
      <c r="E431" s="145"/>
      <c r="F431" s="145"/>
      <c r="G431" s="145"/>
      <c r="H431" s="145"/>
    </row>
    <row r="432" spans="1:8" x14ac:dyDescent="0.2">
      <c r="A432" s="145"/>
      <c r="B432" s="145"/>
      <c r="C432" s="145"/>
      <c r="D432" s="145"/>
      <c r="E432" s="145"/>
      <c r="F432" s="145"/>
      <c r="G432" s="145"/>
      <c r="H432" s="145"/>
    </row>
    <row r="433" spans="1:16" x14ac:dyDescent="0.2">
      <c r="A433" s="145"/>
      <c r="B433" s="145"/>
      <c r="C433" s="145"/>
      <c r="D433" s="145"/>
      <c r="E433" s="145"/>
      <c r="F433" s="145"/>
      <c r="G433" s="145"/>
      <c r="H433" s="145"/>
    </row>
    <row r="434" spans="1:16" x14ac:dyDescent="0.2">
      <c r="A434" s="145"/>
      <c r="B434" s="145"/>
      <c r="C434" s="145"/>
      <c r="D434" s="145"/>
      <c r="E434" s="145"/>
      <c r="F434" s="145"/>
      <c r="G434" s="145"/>
      <c r="H434" s="145"/>
    </row>
    <row r="435" spans="1:16" x14ac:dyDescent="0.2">
      <c r="A435" s="145"/>
      <c r="B435" s="145"/>
      <c r="C435" s="145"/>
      <c r="D435" s="145"/>
      <c r="E435" s="145"/>
      <c r="F435" s="145"/>
      <c r="G435" s="145"/>
      <c r="H435" s="145"/>
    </row>
    <row r="436" spans="1:16" x14ac:dyDescent="0.2">
      <c r="A436" s="145"/>
      <c r="B436" s="145"/>
      <c r="C436" s="145"/>
      <c r="D436" s="145"/>
      <c r="E436" s="145"/>
      <c r="F436" s="145"/>
      <c r="G436" s="145"/>
      <c r="H436" s="145"/>
    </row>
    <row r="437" spans="1:16" x14ac:dyDescent="0.2">
      <c r="A437" s="145"/>
      <c r="B437" s="145"/>
      <c r="C437" s="145"/>
      <c r="D437" s="145"/>
      <c r="E437" s="145"/>
      <c r="F437" s="145"/>
      <c r="G437" s="145"/>
      <c r="H437" s="145"/>
    </row>
    <row r="438" spans="1:16" x14ac:dyDescent="0.2">
      <c r="A438" s="145"/>
      <c r="B438" s="145"/>
      <c r="C438" s="145"/>
      <c r="D438" s="145"/>
      <c r="E438" s="145"/>
      <c r="F438" s="145"/>
      <c r="G438" s="145"/>
      <c r="H438" s="145"/>
    </row>
    <row r="439" spans="1:16" x14ac:dyDescent="0.2">
      <c r="A439" s="145"/>
      <c r="B439" s="145"/>
      <c r="C439" s="145"/>
      <c r="D439" s="145"/>
      <c r="E439" s="145"/>
      <c r="F439" s="145"/>
      <c r="G439" s="145"/>
      <c r="H439" s="145"/>
    </row>
    <row r="440" spans="1:16" x14ac:dyDescent="0.2">
      <c r="A440" s="145"/>
      <c r="B440" s="145"/>
      <c r="C440" s="145"/>
      <c r="D440" s="145"/>
      <c r="E440" s="145"/>
      <c r="F440" s="145"/>
      <c r="G440" s="145"/>
      <c r="H440" s="145"/>
      <c r="I440" s="145"/>
      <c r="J440" s="145"/>
    </row>
    <row r="441" spans="1:16" x14ac:dyDescent="0.2">
      <c r="A441" s="145"/>
      <c r="B441" s="145"/>
      <c r="C441" s="145"/>
      <c r="D441" s="145"/>
      <c r="E441" s="145"/>
      <c r="F441" s="145"/>
      <c r="G441" s="145"/>
      <c r="H441" s="145"/>
      <c r="I441" s="145"/>
      <c r="J441" s="145"/>
    </row>
    <row r="442" spans="1:16" x14ac:dyDescent="0.2">
      <c r="A442" s="145"/>
      <c r="B442" s="145"/>
      <c r="C442" s="145"/>
      <c r="D442" s="145"/>
      <c r="E442" s="145"/>
      <c r="F442" s="145"/>
      <c r="G442" s="145"/>
      <c r="H442" s="145"/>
      <c r="I442" s="145"/>
      <c r="J442" s="145"/>
    </row>
    <row r="443" spans="1:16" x14ac:dyDescent="0.2">
      <c r="A443" s="145"/>
      <c r="B443" s="145"/>
      <c r="C443" s="145"/>
      <c r="D443" s="145"/>
      <c r="E443" s="145"/>
      <c r="F443" s="145"/>
      <c r="G443" s="145"/>
      <c r="H443" s="145"/>
      <c r="I443" s="145"/>
      <c r="J443" s="145"/>
    </row>
    <row r="444" spans="1:16" x14ac:dyDescent="0.2">
      <c r="A444" s="145"/>
      <c r="B444" s="145"/>
      <c r="C444" s="145"/>
      <c r="D444" s="145"/>
      <c r="E444" s="145"/>
      <c r="F444" s="145"/>
      <c r="G444" s="145"/>
      <c r="H444" s="145"/>
      <c r="I444" s="145"/>
      <c r="J444" s="145"/>
    </row>
    <row r="445" spans="1:16" x14ac:dyDescent="0.2">
      <c r="A445" s="145"/>
      <c r="B445" s="145"/>
      <c r="C445" s="145"/>
      <c r="D445" s="145"/>
      <c r="E445" s="145"/>
      <c r="F445" s="145"/>
      <c r="G445" s="145"/>
      <c r="H445" s="145"/>
      <c r="I445" s="145"/>
      <c r="J445" s="145"/>
    </row>
    <row r="446" spans="1:16" x14ac:dyDescent="0.2">
      <c r="A446" s="145"/>
      <c r="B446" s="145"/>
      <c r="C446" s="145"/>
      <c r="D446" s="145"/>
      <c r="E446" s="145"/>
      <c r="F446" s="145"/>
      <c r="G446" s="145"/>
      <c r="H446" s="145"/>
      <c r="I446" s="145"/>
      <c r="J446" s="145"/>
      <c r="K446" s="145"/>
      <c r="L446" s="145"/>
      <c r="M446" s="145"/>
      <c r="N446" s="145"/>
      <c r="O446" s="145"/>
      <c r="P446" s="145"/>
    </row>
    <row r="447" spans="1:16" x14ac:dyDescent="0.2">
      <c r="A447" s="145"/>
      <c r="B447" s="145"/>
      <c r="C447" s="145"/>
      <c r="D447" s="145"/>
      <c r="E447" s="145"/>
      <c r="F447" s="145"/>
      <c r="G447" s="145"/>
      <c r="H447" s="145"/>
      <c r="I447" s="145"/>
      <c r="J447" s="145"/>
      <c r="K447" s="145"/>
      <c r="L447" s="145"/>
      <c r="M447" s="145"/>
      <c r="N447" s="145"/>
      <c r="O447" s="145"/>
      <c r="P447" s="145"/>
    </row>
    <row r="448" spans="1:16" x14ac:dyDescent="0.2">
      <c r="A448" s="145"/>
      <c r="B448" s="145"/>
      <c r="C448" s="145"/>
      <c r="D448" s="145"/>
      <c r="E448" s="145"/>
      <c r="F448" s="145"/>
      <c r="G448" s="145"/>
      <c r="H448" s="145"/>
      <c r="I448" s="145"/>
      <c r="J448" s="145"/>
      <c r="K448" s="145"/>
      <c r="L448" s="145"/>
      <c r="M448" s="145"/>
      <c r="N448" s="145"/>
      <c r="O448" s="145"/>
      <c r="P448" s="145"/>
    </row>
    <row r="449" spans="1:16" x14ac:dyDescent="0.2">
      <c r="A449" s="145"/>
      <c r="B449" s="145"/>
      <c r="C449" s="145"/>
      <c r="D449" s="145"/>
      <c r="E449" s="145"/>
      <c r="F449" s="145"/>
      <c r="G449" s="145"/>
      <c r="H449" s="145"/>
      <c r="I449" s="145"/>
      <c r="J449" s="145"/>
      <c r="K449" s="145"/>
      <c r="L449" s="145"/>
      <c r="M449" s="145"/>
      <c r="N449" s="145"/>
      <c r="O449" s="145"/>
      <c r="P449" s="145"/>
    </row>
    <row r="450" spans="1:16" x14ac:dyDescent="0.2">
      <c r="A450" s="145"/>
      <c r="B450" s="145"/>
      <c r="C450" s="145"/>
      <c r="D450" s="145"/>
      <c r="E450" s="145"/>
      <c r="F450" s="145"/>
      <c r="G450" s="145"/>
      <c r="H450" s="145"/>
      <c r="I450" s="145"/>
      <c r="J450" s="145"/>
      <c r="K450" s="145"/>
      <c r="L450" s="145"/>
      <c r="M450" s="145"/>
      <c r="N450" s="145"/>
      <c r="O450" s="145"/>
      <c r="P450" s="145"/>
    </row>
    <row r="451" spans="1:16" x14ac:dyDescent="0.2">
      <c r="A451" s="145"/>
      <c r="B451" s="145"/>
      <c r="C451" s="145"/>
      <c r="D451" s="145"/>
      <c r="E451" s="145"/>
      <c r="F451" s="145"/>
      <c r="G451" s="145"/>
      <c r="H451" s="145"/>
      <c r="I451" s="145"/>
      <c r="J451" s="145"/>
      <c r="K451" s="145"/>
      <c r="L451" s="145"/>
      <c r="M451" s="145"/>
      <c r="N451" s="145"/>
      <c r="O451" s="145"/>
      <c r="P451" s="145"/>
    </row>
    <row r="452" spans="1:16" x14ac:dyDescent="0.2">
      <c r="A452" s="145"/>
      <c r="B452" s="145"/>
      <c r="C452" s="145"/>
      <c r="D452" s="145"/>
      <c r="E452" s="145"/>
      <c r="F452" s="145"/>
      <c r="G452" s="145"/>
      <c r="H452" s="145"/>
      <c r="I452" s="145"/>
      <c r="J452" s="145"/>
      <c r="K452" s="145"/>
      <c r="L452" s="145"/>
      <c r="M452" s="145"/>
      <c r="N452" s="145"/>
      <c r="O452" s="145"/>
      <c r="P452" s="145"/>
    </row>
    <row r="453" spans="1:16" x14ac:dyDescent="0.2">
      <c r="A453" s="145"/>
      <c r="B453" s="145"/>
      <c r="C453" s="145"/>
      <c r="D453" s="145"/>
      <c r="E453" s="145"/>
      <c r="F453" s="145"/>
      <c r="G453" s="145"/>
      <c r="H453" s="145"/>
      <c r="I453" s="145"/>
      <c r="J453" s="145"/>
      <c r="K453" s="145"/>
      <c r="L453" s="145"/>
      <c r="M453" s="145"/>
      <c r="N453" s="145"/>
      <c r="O453" s="145"/>
      <c r="P453" s="145"/>
    </row>
    <row r="454" spans="1:16" x14ac:dyDescent="0.2">
      <c r="A454" s="145"/>
      <c r="B454" s="145"/>
      <c r="C454" s="145"/>
      <c r="D454" s="145"/>
      <c r="E454" s="145"/>
      <c r="F454" s="145"/>
      <c r="G454" s="145"/>
      <c r="H454" s="145"/>
      <c r="I454" s="145"/>
      <c r="J454" s="145"/>
      <c r="K454" s="145"/>
      <c r="L454" s="145"/>
      <c r="M454" s="145"/>
      <c r="N454" s="145"/>
      <c r="O454" s="145"/>
      <c r="P454" s="145"/>
    </row>
    <row r="455" spans="1:16" x14ac:dyDescent="0.2">
      <c r="A455" s="145"/>
      <c r="B455" s="145"/>
      <c r="C455" s="145"/>
      <c r="D455" s="145"/>
      <c r="E455" s="145"/>
      <c r="F455" s="145"/>
      <c r="G455" s="145"/>
      <c r="H455" s="145"/>
      <c r="I455" s="145"/>
      <c r="J455" s="145"/>
      <c r="K455" s="145"/>
      <c r="L455" s="145"/>
      <c r="M455" s="145"/>
      <c r="N455" s="145"/>
      <c r="O455" s="145"/>
      <c r="P455" s="145"/>
    </row>
    <row r="456" spans="1:16" x14ac:dyDescent="0.2">
      <c r="A456" s="145"/>
      <c r="B456" s="145"/>
      <c r="C456" s="145"/>
      <c r="D456" s="145"/>
      <c r="E456" s="145"/>
      <c r="F456" s="145"/>
      <c r="G456" s="145"/>
      <c r="H456" s="145"/>
      <c r="I456" s="145"/>
      <c r="J456" s="145"/>
      <c r="K456" s="145"/>
      <c r="L456" s="145"/>
      <c r="M456" s="145"/>
      <c r="N456" s="145"/>
      <c r="O456" s="145"/>
      <c r="P456" s="145"/>
    </row>
    <row r="457" spans="1:16" x14ac:dyDescent="0.2">
      <c r="A457" s="145"/>
      <c r="B457" s="145"/>
      <c r="C457" s="145"/>
      <c r="D457" s="145"/>
      <c r="E457" s="145"/>
      <c r="F457" s="145"/>
      <c r="G457" s="145"/>
      <c r="H457" s="145"/>
      <c r="I457" s="145"/>
      <c r="J457" s="145"/>
      <c r="K457" s="145"/>
      <c r="L457" s="145"/>
      <c r="M457" s="145"/>
      <c r="N457" s="145"/>
      <c r="O457" s="145"/>
      <c r="P457" s="145"/>
    </row>
    <row r="458" spans="1:16" x14ac:dyDescent="0.2">
      <c r="A458" s="145"/>
      <c r="B458" s="145"/>
      <c r="C458" s="145"/>
      <c r="D458" s="145"/>
      <c r="E458" s="145"/>
      <c r="F458" s="145"/>
      <c r="G458" s="145"/>
      <c r="H458" s="145"/>
      <c r="I458" s="145"/>
      <c r="J458" s="145"/>
      <c r="K458" s="145"/>
      <c r="L458" s="145"/>
      <c r="M458" s="145"/>
      <c r="N458" s="145"/>
      <c r="O458" s="145"/>
      <c r="P458" s="145"/>
    </row>
    <row r="459" spans="1:16" x14ac:dyDescent="0.2">
      <c r="A459" s="145"/>
      <c r="B459" s="145"/>
      <c r="C459" s="145"/>
      <c r="D459" s="145"/>
      <c r="E459" s="145"/>
      <c r="F459" s="145"/>
      <c r="G459" s="145"/>
      <c r="H459" s="145"/>
      <c r="I459" s="145"/>
      <c r="J459" s="145"/>
      <c r="K459" s="145"/>
      <c r="L459" s="145"/>
      <c r="M459" s="145"/>
      <c r="N459" s="145"/>
      <c r="O459" s="145"/>
      <c r="P459" s="145"/>
    </row>
    <row r="460" spans="1:16" x14ac:dyDescent="0.2">
      <c r="A460" s="145"/>
      <c r="B460" s="145"/>
      <c r="C460" s="145"/>
      <c r="D460" s="145"/>
      <c r="E460" s="145"/>
      <c r="F460" s="145"/>
      <c r="G460" s="145"/>
      <c r="H460" s="145"/>
      <c r="I460" s="145"/>
      <c r="J460" s="145"/>
      <c r="K460" s="145"/>
      <c r="L460" s="145"/>
      <c r="M460" s="145"/>
      <c r="N460" s="145"/>
      <c r="O460" s="145"/>
      <c r="P460" s="145"/>
    </row>
    <row r="461" spans="1:16" x14ac:dyDescent="0.2">
      <c r="A461" s="145"/>
      <c r="B461" s="145"/>
      <c r="C461" s="145"/>
      <c r="D461" s="145"/>
      <c r="E461" s="145"/>
      <c r="F461" s="145"/>
      <c r="G461" s="145"/>
      <c r="H461" s="145"/>
      <c r="I461" s="145"/>
      <c r="J461" s="145"/>
      <c r="K461" s="145"/>
      <c r="L461" s="145"/>
      <c r="M461" s="145"/>
      <c r="N461" s="145"/>
      <c r="O461" s="145"/>
      <c r="P461" s="145"/>
    </row>
    <row r="462" spans="1:16" x14ac:dyDescent="0.2">
      <c r="A462" s="145"/>
      <c r="B462" s="145"/>
      <c r="C462" s="145"/>
      <c r="D462" s="145"/>
      <c r="E462" s="145"/>
      <c r="F462" s="145"/>
      <c r="G462" s="145"/>
      <c r="H462" s="145"/>
      <c r="I462" s="145"/>
      <c r="J462" s="145"/>
      <c r="K462" s="145"/>
      <c r="L462" s="145"/>
      <c r="M462" s="145"/>
      <c r="N462" s="145"/>
      <c r="O462" s="145"/>
      <c r="P462" s="145"/>
    </row>
    <row r="463" spans="1:16" x14ac:dyDescent="0.2">
      <c r="A463" s="145"/>
      <c r="B463" s="145"/>
      <c r="C463" s="145"/>
      <c r="D463" s="145"/>
      <c r="E463" s="145"/>
      <c r="F463" s="145"/>
      <c r="G463" s="145"/>
      <c r="H463" s="145"/>
      <c r="I463" s="145"/>
      <c r="J463" s="145"/>
      <c r="K463" s="145"/>
      <c r="L463" s="145"/>
      <c r="M463" s="145"/>
      <c r="N463" s="145"/>
      <c r="O463" s="145"/>
      <c r="P463" s="145"/>
    </row>
    <row r="464" spans="1:16" x14ac:dyDescent="0.2">
      <c r="A464" s="145"/>
      <c r="B464" s="145"/>
      <c r="C464" s="145"/>
      <c r="D464" s="145"/>
      <c r="E464" s="145"/>
      <c r="F464" s="145"/>
      <c r="G464" s="145"/>
      <c r="H464" s="145"/>
      <c r="I464" s="145"/>
      <c r="J464" s="145"/>
      <c r="K464" s="145"/>
      <c r="L464" s="145"/>
      <c r="M464" s="145"/>
      <c r="N464" s="145"/>
      <c r="O464" s="145"/>
      <c r="P464" s="145"/>
    </row>
    <row r="465" spans="1:16" x14ac:dyDescent="0.2">
      <c r="A465" s="145"/>
      <c r="B465" s="145"/>
      <c r="C465" s="145"/>
      <c r="D465" s="145"/>
      <c r="E465" s="145"/>
      <c r="F465" s="145"/>
      <c r="G465" s="145"/>
      <c r="H465" s="145"/>
      <c r="I465" s="145"/>
      <c r="J465" s="145"/>
      <c r="K465" s="145"/>
      <c r="L465" s="145"/>
      <c r="M465" s="145"/>
      <c r="N465" s="145"/>
      <c r="O465" s="145"/>
      <c r="P465" s="145"/>
    </row>
    <row r="466" spans="1:16" x14ac:dyDescent="0.2">
      <c r="A466" s="145"/>
      <c r="B466" s="145"/>
      <c r="C466" s="145"/>
      <c r="D466" s="145"/>
      <c r="E466" s="145"/>
      <c r="F466" s="145"/>
      <c r="G466" s="145"/>
      <c r="H466" s="145"/>
      <c r="I466" s="145"/>
      <c r="J466" s="145"/>
      <c r="K466" s="145"/>
      <c r="L466" s="145"/>
      <c r="M466" s="145"/>
      <c r="N466" s="145"/>
      <c r="O466" s="145"/>
      <c r="P466" s="145"/>
    </row>
    <row r="467" spans="1:16" x14ac:dyDescent="0.2">
      <c r="A467" s="145"/>
      <c r="B467" s="145"/>
      <c r="C467" s="145"/>
      <c r="D467" s="145"/>
      <c r="E467" s="145"/>
      <c r="F467" s="145"/>
      <c r="G467" s="145"/>
      <c r="H467" s="145"/>
      <c r="I467" s="145"/>
      <c r="J467" s="145"/>
      <c r="K467" s="145"/>
      <c r="L467" s="145"/>
      <c r="M467" s="145"/>
      <c r="N467" s="145"/>
      <c r="O467" s="145"/>
      <c r="P467" s="145"/>
    </row>
    <row r="468" spans="1:16" x14ac:dyDescent="0.2">
      <c r="A468" s="145"/>
      <c r="B468" s="145"/>
      <c r="C468" s="145"/>
      <c r="D468" s="145"/>
      <c r="E468" s="145"/>
      <c r="F468" s="145"/>
      <c r="G468" s="145"/>
      <c r="H468" s="145"/>
      <c r="I468" s="145"/>
      <c r="J468" s="145"/>
      <c r="K468" s="145"/>
      <c r="L468" s="145"/>
      <c r="M468" s="145"/>
      <c r="N468" s="145"/>
      <c r="O468" s="145"/>
      <c r="P468" s="145"/>
    </row>
    <row r="469" spans="1:16" x14ac:dyDescent="0.2">
      <c r="A469" s="145"/>
      <c r="B469" s="145"/>
      <c r="C469" s="145"/>
      <c r="D469" s="145"/>
      <c r="E469" s="145"/>
      <c r="F469" s="145"/>
      <c r="G469" s="145"/>
      <c r="H469" s="145"/>
      <c r="I469" s="145"/>
      <c r="J469" s="145"/>
      <c r="K469" s="145"/>
      <c r="L469" s="145"/>
      <c r="M469" s="145"/>
      <c r="N469" s="145"/>
      <c r="O469" s="145"/>
      <c r="P469" s="145"/>
    </row>
    <row r="470" spans="1:16" x14ac:dyDescent="0.2">
      <c r="A470" s="145"/>
      <c r="B470" s="145"/>
      <c r="C470" s="145"/>
      <c r="D470" s="145"/>
      <c r="E470" s="145"/>
      <c r="F470" s="145"/>
      <c r="G470" s="145"/>
      <c r="H470" s="145"/>
      <c r="I470" s="145"/>
      <c r="J470" s="145"/>
      <c r="K470" s="145"/>
      <c r="L470" s="145"/>
      <c r="M470" s="145"/>
      <c r="N470" s="145"/>
      <c r="O470" s="145"/>
      <c r="P470" s="145"/>
    </row>
    <row r="471" spans="1:16" x14ac:dyDescent="0.2">
      <c r="A471" s="145"/>
      <c r="B471" s="145"/>
      <c r="C471" s="145"/>
      <c r="D471" s="145"/>
      <c r="E471" s="145"/>
      <c r="F471" s="145"/>
      <c r="G471" s="145"/>
      <c r="H471" s="145"/>
      <c r="I471" s="145"/>
      <c r="J471" s="145"/>
      <c r="K471" s="145"/>
      <c r="L471" s="145"/>
      <c r="M471" s="145"/>
      <c r="N471" s="145"/>
      <c r="O471" s="145"/>
      <c r="P471" s="145"/>
    </row>
    <row r="472" spans="1:16" x14ac:dyDescent="0.2">
      <c r="A472" s="145"/>
      <c r="B472" s="145"/>
      <c r="C472" s="145"/>
      <c r="D472" s="145"/>
      <c r="E472" s="145"/>
      <c r="F472" s="145"/>
      <c r="G472" s="145"/>
      <c r="H472" s="145"/>
      <c r="I472" s="145"/>
      <c r="J472" s="145"/>
      <c r="K472" s="145"/>
      <c r="L472" s="145"/>
      <c r="M472" s="145"/>
      <c r="N472" s="145"/>
      <c r="O472" s="145"/>
      <c r="P472" s="145"/>
    </row>
    <row r="473" spans="1:16" x14ac:dyDescent="0.2">
      <c r="A473" s="145"/>
      <c r="B473" s="145"/>
      <c r="C473" s="145"/>
      <c r="D473" s="145"/>
      <c r="E473" s="145"/>
      <c r="F473" s="145"/>
      <c r="G473" s="145"/>
      <c r="H473" s="145"/>
      <c r="I473" s="145"/>
      <c r="J473" s="145"/>
      <c r="K473" s="145"/>
      <c r="L473" s="145"/>
      <c r="M473" s="145"/>
      <c r="N473" s="145"/>
      <c r="O473" s="145"/>
      <c r="P473" s="145"/>
    </row>
    <row r="474" spans="1:16" x14ac:dyDescent="0.2">
      <c r="A474" s="145"/>
      <c r="B474" s="145"/>
      <c r="C474" s="145"/>
      <c r="D474" s="145"/>
      <c r="E474" s="145"/>
      <c r="F474" s="145"/>
      <c r="G474" s="145"/>
      <c r="H474" s="145"/>
      <c r="I474" s="145"/>
      <c r="J474" s="145"/>
      <c r="K474" s="145"/>
      <c r="L474" s="145"/>
      <c r="M474" s="145"/>
      <c r="N474" s="145"/>
      <c r="O474" s="145"/>
      <c r="P474" s="145"/>
    </row>
    <row r="475" spans="1:16" x14ac:dyDescent="0.2">
      <c r="A475" s="145"/>
      <c r="B475" s="145"/>
      <c r="C475" s="145"/>
      <c r="D475" s="145"/>
      <c r="E475" s="145"/>
      <c r="F475" s="145"/>
      <c r="G475" s="145"/>
      <c r="H475" s="145"/>
      <c r="I475" s="145"/>
      <c r="J475" s="145"/>
      <c r="K475" s="145"/>
      <c r="L475" s="145"/>
      <c r="M475" s="145"/>
      <c r="N475" s="145"/>
      <c r="O475" s="145"/>
      <c r="P475" s="145"/>
    </row>
    <row r="476" spans="1:16" x14ac:dyDescent="0.2">
      <c r="A476" s="145"/>
      <c r="B476" s="145"/>
      <c r="C476" s="145"/>
      <c r="D476" s="145"/>
      <c r="E476" s="145"/>
      <c r="F476" s="145"/>
      <c r="G476" s="145"/>
      <c r="H476" s="145"/>
      <c r="I476" s="145"/>
      <c r="J476" s="145"/>
      <c r="K476" s="145"/>
      <c r="L476" s="145"/>
      <c r="M476" s="145"/>
      <c r="N476" s="145"/>
      <c r="O476" s="145"/>
      <c r="P476" s="145"/>
    </row>
    <row r="477" spans="1:16" x14ac:dyDescent="0.2">
      <c r="A477" s="145"/>
      <c r="B477" s="145"/>
      <c r="C477" s="145"/>
      <c r="D477" s="145"/>
      <c r="E477" s="145"/>
      <c r="F477" s="145"/>
      <c r="G477" s="145"/>
      <c r="H477" s="145"/>
      <c r="I477" s="145"/>
      <c r="J477" s="145"/>
      <c r="K477" s="145"/>
      <c r="L477" s="145"/>
      <c r="M477" s="145"/>
      <c r="N477" s="145"/>
      <c r="O477" s="145"/>
      <c r="P477" s="145"/>
    </row>
    <row r="478" spans="1:16" x14ac:dyDescent="0.2">
      <c r="A478" s="145"/>
      <c r="B478" s="145"/>
      <c r="C478" s="145"/>
      <c r="D478" s="145"/>
      <c r="E478" s="145"/>
      <c r="F478" s="145"/>
      <c r="G478" s="145"/>
      <c r="H478" s="145"/>
      <c r="I478" s="145"/>
      <c r="J478" s="145"/>
      <c r="K478" s="145"/>
      <c r="L478" s="145"/>
      <c r="M478" s="145"/>
      <c r="N478" s="145"/>
      <c r="O478" s="145"/>
      <c r="P478" s="145"/>
    </row>
    <row r="479" spans="1:16" x14ac:dyDescent="0.2">
      <c r="A479" s="145"/>
      <c r="B479" s="145"/>
      <c r="C479" s="145"/>
      <c r="D479" s="145"/>
      <c r="E479" s="145"/>
      <c r="F479" s="145"/>
      <c r="G479" s="145"/>
      <c r="H479" s="145"/>
      <c r="I479" s="145"/>
      <c r="J479" s="145"/>
      <c r="K479" s="145"/>
      <c r="L479" s="145"/>
      <c r="M479" s="145"/>
      <c r="N479" s="145"/>
      <c r="O479" s="145"/>
      <c r="P479" s="145"/>
    </row>
    <row r="480" spans="1:16" x14ac:dyDescent="0.2">
      <c r="A480" s="145"/>
      <c r="B480" s="145"/>
      <c r="C480" s="145"/>
      <c r="D480" s="145"/>
      <c r="E480" s="145"/>
      <c r="F480" s="145"/>
      <c r="G480" s="145"/>
      <c r="H480" s="145"/>
      <c r="I480" s="145"/>
      <c r="J480" s="145"/>
      <c r="K480" s="145"/>
      <c r="L480" s="145"/>
      <c r="M480" s="145"/>
      <c r="N480" s="145"/>
      <c r="O480" s="145"/>
      <c r="P480" s="145"/>
    </row>
    <row r="481" spans="1:16" x14ac:dyDescent="0.2">
      <c r="A481" s="145"/>
      <c r="B481" s="145"/>
      <c r="C481" s="145"/>
      <c r="D481" s="145"/>
      <c r="E481" s="145"/>
      <c r="F481" s="145"/>
      <c r="G481" s="145"/>
      <c r="H481" s="145"/>
      <c r="I481" s="145"/>
      <c r="J481" s="145"/>
      <c r="K481" s="145"/>
      <c r="L481" s="145"/>
      <c r="M481" s="145"/>
      <c r="N481" s="145"/>
      <c r="O481" s="145"/>
      <c r="P481" s="145"/>
    </row>
    <row r="482" spans="1:16" x14ac:dyDescent="0.2">
      <c r="A482" s="145"/>
      <c r="B482" s="145"/>
      <c r="C482" s="145"/>
      <c r="D482" s="145"/>
      <c r="E482" s="145"/>
      <c r="F482" s="145"/>
      <c r="G482" s="145"/>
      <c r="H482" s="145"/>
      <c r="K482" s="145"/>
      <c r="L482" s="145"/>
      <c r="M482" s="145"/>
      <c r="N482" s="145"/>
      <c r="O482" s="145"/>
      <c r="P482" s="145"/>
    </row>
    <row r="483" spans="1:16" x14ac:dyDescent="0.2">
      <c r="A483" s="145"/>
      <c r="B483" s="145"/>
      <c r="C483" s="145"/>
      <c r="D483" s="145"/>
      <c r="E483" s="145"/>
      <c r="F483" s="145"/>
      <c r="G483" s="145"/>
      <c r="H483" s="145"/>
      <c r="K483" s="145"/>
      <c r="L483" s="145"/>
      <c r="M483" s="145"/>
      <c r="N483" s="145"/>
      <c r="O483" s="145"/>
      <c r="P483" s="145"/>
    </row>
    <row r="484" spans="1:16" x14ac:dyDescent="0.2">
      <c r="A484" s="145"/>
      <c r="B484" s="145"/>
      <c r="C484" s="145"/>
      <c r="D484" s="145"/>
      <c r="E484" s="145"/>
      <c r="F484" s="145"/>
      <c r="G484" s="145"/>
      <c r="H484" s="145"/>
      <c r="K484" s="145"/>
      <c r="L484" s="145"/>
      <c r="M484" s="145"/>
      <c r="N484" s="145"/>
      <c r="O484" s="145"/>
      <c r="P484" s="145"/>
    </row>
    <row r="485" spans="1:16" x14ac:dyDescent="0.2">
      <c r="A485" s="145"/>
      <c r="B485" s="145"/>
      <c r="C485" s="145"/>
      <c r="D485" s="145"/>
      <c r="E485" s="145"/>
      <c r="F485" s="145"/>
      <c r="G485" s="145"/>
      <c r="H485" s="145"/>
      <c r="K485" s="145"/>
      <c r="L485" s="145"/>
      <c r="M485" s="145"/>
      <c r="N485" s="145"/>
      <c r="O485" s="145"/>
      <c r="P485" s="145"/>
    </row>
    <row r="486" spans="1:16" x14ac:dyDescent="0.2">
      <c r="A486" s="145"/>
      <c r="B486" s="145"/>
      <c r="C486" s="145"/>
      <c r="D486" s="145"/>
      <c r="E486" s="145"/>
      <c r="F486" s="145"/>
      <c r="G486" s="145"/>
      <c r="H486" s="145"/>
      <c r="K486" s="145"/>
      <c r="L486" s="145"/>
      <c r="M486" s="145"/>
      <c r="N486" s="145"/>
      <c r="O486" s="145"/>
      <c r="P486" s="145"/>
    </row>
    <row r="487" spans="1:16" x14ac:dyDescent="0.2">
      <c r="A487" s="145"/>
      <c r="B487" s="145"/>
      <c r="C487" s="145"/>
      <c r="D487" s="145"/>
      <c r="E487" s="145"/>
      <c r="F487" s="145"/>
      <c r="G487" s="145"/>
      <c r="H487" s="145"/>
      <c r="K487" s="145"/>
      <c r="L487" s="145"/>
      <c r="M487" s="145"/>
      <c r="N487" s="145"/>
      <c r="O487" s="145"/>
      <c r="P487" s="145"/>
    </row>
  </sheetData>
  <sheetProtection selectLockedCells="1"/>
  <protectedRanges>
    <protectedRange sqref="D6:G9" name="Box1_1"/>
    <protectedRange sqref="E11:F13" name="Box2_1"/>
    <protectedRange sqref="E16:F16" name="Box3_1"/>
    <protectedRange sqref="B21:C25 E21:F25" name="Box4_1"/>
    <protectedRange sqref="B61:C61 D45:D60 B30:D43 B45:C58" name="Box5_1"/>
    <protectedRange sqref="I58:I60 I34:M34 O31:P32 I36:P42 I45:P45 O46:P47 O43:P44 I43:N43 K58:K60 B59:C60 J58:J59 F59:F60 O58:P60 I48:P48 I31:M32 O34:P35 I35:N35 I46:M47 O49:P50 N50 I49:M50 I51:P57 L58:N58 G30:H43 G45:H60 I30:P30 I33:P33" name="Box6_1"/>
    <protectedRange sqref="B62:M63" name="Box7_1"/>
  </protectedRanges>
  <dataConsolidate/>
  <customSheetViews>
    <customSheetView guid="{6B270C73-BA9D-4B05-BFBB-AF9B27F35E3F}" scale="80" showPageBreaks="1" showGridLines="0" fitToPage="1" printArea="1">
      <selection activeCell="D33" sqref="D33"/>
      <pageMargins left="0.52" right="0.27" top="0.93" bottom="0.39370078740157483" header="0.79" footer="0.43307086614173229"/>
      <printOptions horizontalCentered="1"/>
      <pageSetup paperSize="9" scale="46" orientation="landscape" r:id="rId1"/>
      <headerFooter alignWithMargins="0"/>
      <extLst>
        <ext xmlns:xlsdti="http://schemas.microsoft.com/office/spreadsheetml/2023/showDataTypeIcons" uri="{a3c15fd4-4149-4032-8f15-062bd4999b60}">
          <xlsdti:showDataTypeIconsCustomSheetView visible="0"/>
        </ext>
      </extLst>
    </customSheetView>
  </customSheetViews>
  <mergeCells count="153">
    <mergeCell ref="O57:P57"/>
    <mergeCell ref="A2:P4"/>
    <mergeCell ref="J6:J8"/>
    <mergeCell ref="J10:J12"/>
    <mergeCell ref="J13:J15"/>
    <mergeCell ref="D8:G8"/>
    <mergeCell ref="I6:I8"/>
    <mergeCell ref="G11:G12"/>
    <mergeCell ref="O40:P40"/>
    <mergeCell ref="O55:P55"/>
    <mergeCell ref="O31:P31"/>
    <mergeCell ref="O51:P51"/>
    <mergeCell ref="O54:P54"/>
    <mergeCell ref="O47:P47"/>
    <mergeCell ref="O49:P49"/>
    <mergeCell ref="O43:P43"/>
    <mergeCell ref="O44:P44"/>
    <mergeCell ref="O45:P45"/>
    <mergeCell ref="O48:P48"/>
    <mergeCell ref="O35:P35"/>
    <mergeCell ref="M44:N44"/>
    <mergeCell ref="O37:P37"/>
    <mergeCell ref="O38:P38"/>
    <mergeCell ref="O41:P41"/>
    <mergeCell ref="O39:P39"/>
    <mergeCell ref="O36:P36"/>
    <mergeCell ref="O42:P42"/>
    <mergeCell ref="O50:P50"/>
    <mergeCell ref="O52:P52"/>
    <mergeCell ref="O53:P53"/>
    <mergeCell ref="Q28:S28"/>
    <mergeCell ref="O56:P56"/>
    <mergeCell ref="X71:Y71"/>
    <mergeCell ref="O29:P29"/>
    <mergeCell ref="O30:P30"/>
    <mergeCell ref="O32:P32"/>
    <mergeCell ref="O33:P33"/>
    <mergeCell ref="O34:P34"/>
    <mergeCell ref="AF28:AF29"/>
    <mergeCell ref="AG28:AG29"/>
    <mergeCell ref="G33:H33"/>
    <mergeCell ref="I33:J33"/>
    <mergeCell ref="K33:L33"/>
    <mergeCell ref="M33:N33"/>
    <mergeCell ref="G36:H36"/>
    <mergeCell ref="I36:J36"/>
    <mergeCell ref="K36:L36"/>
    <mergeCell ref="M36:N36"/>
    <mergeCell ref="G35:H35"/>
    <mergeCell ref="I35:J35"/>
    <mergeCell ref="G38:H38"/>
    <mergeCell ref="I38:J38"/>
    <mergeCell ref="K38:L38"/>
    <mergeCell ref="M38:N38"/>
    <mergeCell ref="G39:H39"/>
    <mergeCell ref="O46:P46"/>
    <mergeCell ref="AH28:AH29"/>
    <mergeCell ref="T28:V28"/>
    <mergeCell ref="W28:Y28"/>
    <mergeCell ref="Z28:AB28"/>
    <mergeCell ref="AC28:AE28"/>
    <mergeCell ref="A28:A29"/>
    <mergeCell ref="I16:I18"/>
    <mergeCell ref="B16:D16"/>
    <mergeCell ref="B17:D17"/>
    <mergeCell ref="B28:B29"/>
    <mergeCell ref="E28:E29"/>
    <mergeCell ref="D28:D29"/>
    <mergeCell ref="G28:P28"/>
    <mergeCell ref="F28:F29"/>
    <mergeCell ref="C28:C29"/>
    <mergeCell ref="G29:H29"/>
    <mergeCell ref="A1:B1"/>
    <mergeCell ref="B12:D12"/>
    <mergeCell ref="B11:D11"/>
    <mergeCell ref="D9:G9"/>
    <mergeCell ref="D6:G6"/>
    <mergeCell ref="D7:G7"/>
    <mergeCell ref="I32:J32"/>
    <mergeCell ref="K32:L32"/>
    <mergeCell ref="M32:N32"/>
    <mergeCell ref="G32:H32"/>
    <mergeCell ref="B13:D13"/>
    <mergeCell ref="B18:D18"/>
    <mergeCell ref="B14:D15"/>
    <mergeCell ref="G21:H25"/>
    <mergeCell ref="I13:I15"/>
    <mergeCell ref="I29:J29"/>
    <mergeCell ref="K7:L8"/>
    <mergeCell ref="E14:E15"/>
    <mergeCell ref="F14:F15"/>
    <mergeCell ref="K29:L29"/>
    <mergeCell ref="I39:J39"/>
    <mergeCell ref="K39:L39"/>
    <mergeCell ref="M39:N39"/>
    <mergeCell ref="G42:H42"/>
    <mergeCell ref="I42:J42"/>
    <mergeCell ref="K42:L42"/>
    <mergeCell ref="M42:N42"/>
    <mergeCell ref="G41:H41"/>
    <mergeCell ref="I41:J41"/>
    <mergeCell ref="K41:L41"/>
    <mergeCell ref="M41:N41"/>
    <mergeCell ref="G45:H45"/>
    <mergeCell ref="I45:J45"/>
    <mergeCell ref="K45:L45"/>
    <mergeCell ref="M45:N45"/>
    <mergeCell ref="G44:H44"/>
    <mergeCell ref="I44:J44"/>
    <mergeCell ref="K44:L44"/>
    <mergeCell ref="I50:J50"/>
    <mergeCell ref="G47:H47"/>
    <mergeCell ref="I47:J47"/>
    <mergeCell ref="K47:L47"/>
    <mergeCell ref="M47:N47"/>
    <mergeCell ref="G48:H48"/>
    <mergeCell ref="I48:J48"/>
    <mergeCell ref="K48:L48"/>
    <mergeCell ref="M48:N48"/>
    <mergeCell ref="G56:H56"/>
    <mergeCell ref="I56:J56"/>
    <mergeCell ref="G54:H54"/>
    <mergeCell ref="I54:J54"/>
    <mergeCell ref="M50:N50"/>
    <mergeCell ref="G51:H51"/>
    <mergeCell ref="I51:J51"/>
    <mergeCell ref="K51:L51"/>
    <mergeCell ref="M51:N51"/>
    <mergeCell ref="G50:H50"/>
    <mergeCell ref="G57:H57"/>
    <mergeCell ref="I57:J57"/>
    <mergeCell ref="K57:L57"/>
    <mergeCell ref="M57:N57"/>
    <mergeCell ref="I10:I12"/>
    <mergeCell ref="M29:N29"/>
    <mergeCell ref="J16:J18"/>
    <mergeCell ref="G53:H53"/>
    <mergeCell ref="I53:J53"/>
    <mergeCell ref="K53:L53"/>
    <mergeCell ref="K56:L56"/>
    <mergeCell ref="M56:N56"/>
    <mergeCell ref="K54:L54"/>
    <mergeCell ref="M54:N54"/>
    <mergeCell ref="K50:L50"/>
    <mergeCell ref="M53:N53"/>
    <mergeCell ref="K35:L35"/>
    <mergeCell ref="M35:N35"/>
    <mergeCell ref="G14:G15"/>
    <mergeCell ref="M30:N30"/>
    <mergeCell ref="K30:L30"/>
    <mergeCell ref="I30:J30"/>
    <mergeCell ref="G30:H30"/>
    <mergeCell ref="M17:O17"/>
  </mergeCells>
  <phoneticPr fontId="3" type="noConversion"/>
  <dataValidations count="15">
    <dataValidation type="list" operator="equal" showInputMessage="1" showErrorMessage="1" errorTitle="Period of Valuation" error="The most recently 5 year period casualty crashes must be used." promptTitle="Period of Valuation" sqref="F14:F15" xr:uid="{161C7F68-95E8-4411-88B5-3A9624F98C6C}">
      <formula1>$P$70:$P$76</formula1>
    </dataValidation>
    <dataValidation operator="greaterThanOrEqual" allowBlank="1" showInputMessage="1" showErrorMessage="1" errorTitle="BCR" error="BCR less than 2 are not acceptable. Revised the no. of crash, length or cost." sqref="J6" xr:uid="{51EF7DA2-9833-496F-968B-DE59947BD98A}"/>
    <dataValidation type="decimal" operator="greaterThanOrEqual" allowBlank="1" showInputMessage="1" showErrorMessage="1" errorTitle="Length" error="The length must be 3km or more. To re-enter figure click &quot;Retry&quot;. To leave this cell empty, click &quot;Cancel&quot;." promptTitle="Length" prompt="Enter the length of the site" sqref="E13:F13" xr:uid="{77CEDADD-56E7-453E-88C2-F8176CA0B47A}">
      <formula1>3</formula1>
    </dataValidation>
    <dataValidation allowBlank="1" showInputMessage="1" showErrorMessage="1" prompt="Either Metro OR Rural projects" sqref="E11:F11" xr:uid="{5C9F21D4-5241-4DC8-A67E-FDFFB93748ED}"/>
    <dataValidation allowBlank="1" showInputMessage="1" showErrorMessage="1" prompt="Either Length or Discrete projects" sqref="E12:F12" xr:uid="{722DD294-E8A9-40B0-AD1B-B91C723F74CC}"/>
    <dataValidation allowBlank="1" showInputMessage="1" showErrorMessage="1" promptTitle="Road Name" prompt="Enter the primary road name." sqref="D6" xr:uid="{99EDE595-EFDF-4B94-8E9A-74DD91E1E9F0}"/>
    <dataValidation allowBlank="1" showInputMessage="1" showErrorMessage="1" promptTitle="Road Name" prompt="(for intersection) Enter the intersecting road name or (for length section) a description of the site." sqref="D7" xr:uid="{C737182C-3016-461B-ABC4-13B10CBFB4EE}"/>
    <dataValidation allowBlank="1" showInputMessage="1" showErrorMessage="1" promptTitle="Organisation" prompt="Enter your organisation name." sqref="D8" xr:uid="{5CA01710-DB52-488E-8DD9-D226952C14B5}"/>
    <dataValidation type="whole" showInputMessage="1" showErrorMessage="1" sqref="E16:F16" xr:uid="{F3617516-43C4-43B7-B76E-255394339B8E}">
      <formula1>1</formula1>
      <formula2>30</formula2>
    </dataValidation>
    <dataValidation type="list" allowBlank="1" showInputMessage="1" showErrorMessage="1" sqref="C30 C33 C36 C39 C42 C45 C48 C51 C54 C57" xr:uid="{FD32F24E-99BB-4953-82B0-4E3C9CDF54E9}">
      <formula1>$N$10:$N$14</formula1>
    </dataValidation>
    <dataValidation type="list" showInputMessage="1" showErrorMessage="1" sqref="G86" xr:uid="{5552DB10-89E2-4589-91D9-128A4A1EEC21}">
      <formula1>$G$79:$G$84</formula1>
    </dataValidation>
    <dataValidation type="list" allowBlank="1" showInputMessage="1" showErrorMessage="1" sqref="G85 I74" xr:uid="{B5D4396A-2BD7-4160-9201-129ECD6418F9}">
      <formula1>$G$78:$G$84</formula1>
    </dataValidation>
    <dataValidation type="list" allowBlank="1" showInputMessage="1" showErrorMessage="1" sqref="G33:H33" xr:uid="{2CD8F1DE-9F90-4BF0-9C12-1D0932471C54}">
      <formula1>$G$79:$G$81</formula1>
    </dataValidation>
    <dataValidation showDropDown="1" showInputMessage="1" showErrorMessage="1" sqref="G79:G84 C31" xr:uid="{BBC73D32-214A-46F1-965A-3DD4874BB07E}"/>
    <dataValidation type="list" operator="equal" showInputMessage="1" showErrorMessage="1" errorTitle="Period of Valuation" error="The most recently 5 year period casualty crashes must be used." promptTitle="Period of Valuation" sqref="E14:E15" xr:uid="{BAD86EF6-17D7-40A7-91E0-D9641C88A042}">
      <formula1>$P$71:$P$76</formula1>
    </dataValidation>
  </dataValidations>
  <printOptions horizontalCentered="1"/>
  <pageMargins left="0.52" right="0.27" top="0.93" bottom="0.39370078740157483" header="0.79" footer="0.43307086614173229"/>
  <pageSetup paperSize="9" scale="47" orientation="landscape" r:id="rId2"/>
  <headerFooter alignWithMargins="0">
    <oddHeader>&amp;C&amp;"Arial"&amp;12&amp;KA80000 OFFICIAL&amp;1#_x000D_</oddHeader>
  </headerFooter>
  <drawing r:id="rId3"/>
  <legacyDrawing r:id="rId4"/>
  <mc:AlternateContent xmlns:mc="http://schemas.openxmlformats.org/markup-compatibility/2006">
    <mc:Choice Requires="x14">
      <controls>
        <mc:AlternateContent xmlns:mc="http://schemas.openxmlformats.org/markup-compatibility/2006">
          <mc:Choice Requires="x14">
            <control shapeId="11266" r:id="rId5" name="Drop Down 2">
              <controlPr locked="0" defaultSize="0" autoLine="0" autoPict="0" macro="[0]!DropDown96_Change">
                <anchor moveWithCells="1">
                  <from>
                    <xdr:col>1</xdr:col>
                    <xdr:colOff>0</xdr:colOff>
                    <xdr:row>32</xdr:row>
                    <xdr:rowOff>9525</xdr:rowOff>
                  </from>
                  <to>
                    <xdr:col>2</xdr:col>
                    <xdr:colOff>0</xdr:colOff>
                    <xdr:row>34</xdr:row>
                    <xdr:rowOff>47625</xdr:rowOff>
                  </to>
                </anchor>
              </controlPr>
            </control>
          </mc:Choice>
        </mc:AlternateContent>
        <mc:AlternateContent xmlns:mc="http://schemas.openxmlformats.org/markup-compatibility/2006">
          <mc:Choice Requires="x14">
            <control shapeId="11267" r:id="rId6" name="Drop Down 3">
              <controlPr locked="0" defaultSize="0" autoLine="0" autoPict="0" macro="[0]!DropDown96_Change">
                <anchor moveWithCells="1">
                  <from>
                    <xdr:col>1</xdr:col>
                    <xdr:colOff>0</xdr:colOff>
                    <xdr:row>35</xdr:row>
                    <xdr:rowOff>9525</xdr:rowOff>
                  </from>
                  <to>
                    <xdr:col>2</xdr:col>
                    <xdr:colOff>0</xdr:colOff>
                    <xdr:row>36</xdr:row>
                    <xdr:rowOff>57150</xdr:rowOff>
                  </to>
                </anchor>
              </controlPr>
            </control>
          </mc:Choice>
        </mc:AlternateContent>
        <mc:AlternateContent xmlns:mc="http://schemas.openxmlformats.org/markup-compatibility/2006">
          <mc:Choice Requires="x14">
            <control shapeId="11268" r:id="rId7" name="Drop Down 4">
              <controlPr locked="0" defaultSize="0" autoLine="0" autoPict="0" macro="[0]!DropDown96_Change">
                <anchor moveWithCells="1">
                  <from>
                    <xdr:col>1</xdr:col>
                    <xdr:colOff>0</xdr:colOff>
                    <xdr:row>38</xdr:row>
                    <xdr:rowOff>9525</xdr:rowOff>
                  </from>
                  <to>
                    <xdr:col>2</xdr:col>
                    <xdr:colOff>0</xdr:colOff>
                    <xdr:row>39</xdr:row>
                    <xdr:rowOff>95250</xdr:rowOff>
                  </to>
                </anchor>
              </controlPr>
            </control>
          </mc:Choice>
        </mc:AlternateContent>
        <mc:AlternateContent xmlns:mc="http://schemas.openxmlformats.org/markup-compatibility/2006">
          <mc:Choice Requires="x14">
            <control shapeId="11269" r:id="rId8" name="Drop Down 5">
              <controlPr locked="0" defaultSize="0" autoLine="0" autoPict="0" macro="[0]!DropDown96_Change">
                <anchor moveWithCells="1">
                  <from>
                    <xdr:col>1</xdr:col>
                    <xdr:colOff>0</xdr:colOff>
                    <xdr:row>41</xdr:row>
                    <xdr:rowOff>9525</xdr:rowOff>
                  </from>
                  <to>
                    <xdr:col>2</xdr:col>
                    <xdr:colOff>0</xdr:colOff>
                    <xdr:row>42</xdr:row>
                    <xdr:rowOff>85725</xdr:rowOff>
                  </to>
                </anchor>
              </controlPr>
            </control>
          </mc:Choice>
        </mc:AlternateContent>
        <mc:AlternateContent xmlns:mc="http://schemas.openxmlformats.org/markup-compatibility/2006">
          <mc:Choice Requires="x14">
            <control shapeId="11270" r:id="rId9" name="Drop Down 6">
              <controlPr locked="0" defaultSize="0" autoLine="0" autoPict="0" macro="[0]!DropDown96_Change">
                <anchor moveWithCells="1">
                  <from>
                    <xdr:col>3</xdr:col>
                    <xdr:colOff>9525</xdr:colOff>
                    <xdr:row>7</xdr:row>
                    <xdr:rowOff>9525</xdr:rowOff>
                  </from>
                  <to>
                    <xdr:col>6</xdr:col>
                    <xdr:colOff>419100</xdr:colOff>
                    <xdr:row>8</xdr:row>
                    <xdr:rowOff>0</xdr:rowOff>
                  </to>
                </anchor>
              </controlPr>
            </control>
          </mc:Choice>
        </mc:AlternateContent>
        <mc:AlternateContent xmlns:mc="http://schemas.openxmlformats.org/markup-compatibility/2006">
          <mc:Choice Requires="x14">
            <control shapeId="11276" r:id="rId10" name="Drop Down 12">
              <controlPr locked="0" defaultSize="0" autoLine="0" autoPict="0" macro="[0]!DropDown96_Change">
                <anchor moveWithCells="1">
                  <from>
                    <xdr:col>3</xdr:col>
                    <xdr:colOff>9525</xdr:colOff>
                    <xdr:row>8</xdr:row>
                    <xdr:rowOff>9525</xdr:rowOff>
                  </from>
                  <to>
                    <xdr:col>6</xdr:col>
                    <xdr:colOff>419100</xdr:colOff>
                    <xdr:row>8</xdr:row>
                    <xdr:rowOff>219075</xdr:rowOff>
                  </to>
                </anchor>
              </controlPr>
            </control>
          </mc:Choice>
        </mc:AlternateContent>
        <mc:AlternateContent xmlns:mc="http://schemas.openxmlformats.org/markup-compatibility/2006">
          <mc:Choice Requires="x14">
            <control shapeId="11277" r:id="rId11" name="Drop Down 13">
              <controlPr defaultSize="0" autoLine="0" autoPict="0" macro="[0]!DropDown96_Change">
                <anchor moveWithCells="1">
                  <from>
                    <xdr:col>4</xdr:col>
                    <xdr:colOff>9525</xdr:colOff>
                    <xdr:row>15</xdr:row>
                    <xdr:rowOff>9525</xdr:rowOff>
                  </from>
                  <to>
                    <xdr:col>4</xdr:col>
                    <xdr:colOff>952500</xdr:colOff>
                    <xdr:row>16</xdr:row>
                    <xdr:rowOff>0</xdr:rowOff>
                  </to>
                </anchor>
              </controlPr>
            </control>
          </mc:Choice>
        </mc:AlternateContent>
        <mc:AlternateContent xmlns:mc="http://schemas.openxmlformats.org/markup-compatibility/2006">
          <mc:Choice Requires="x14">
            <control shapeId="11278" r:id="rId12" name="Drop Down 14">
              <controlPr locked="0" defaultSize="0" autoLine="0" autoPict="0" macro="[0]!DropDown96_Change">
                <anchor moveWithCells="1">
                  <from>
                    <xdr:col>1</xdr:col>
                    <xdr:colOff>19050</xdr:colOff>
                    <xdr:row>20</xdr:row>
                    <xdr:rowOff>9525</xdr:rowOff>
                  </from>
                  <to>
                    <xdr:col>2</xdr:col>
                    <xdr:colOff>0</xdr:colOff>
                    <xdr:row>20</xdr:row>
                    <xdr:rowOff>228600</xdr:rowOff>
                  </to>
                </anchor>
              </controlPr>
            </control>
          </mc:Choice>
        </mc:AlternateContent>
        <mc:AlternateContent xmlns:mc="http://schemas.openxmlformats.org/markup-compatibility/2006">
          <mc:Choice Requires="x14">
            <control shapeId="11279" r:id="rId13" name="Drop Down 15">
              <controlPr locked="0" defaultSize="0" autoLine="0" autoPict="0" macro="[0]!DropDown96_Change">
                <anchor moveWithCells="1">
                  <from>
                    <xdr:col>1</xdr:col>
                    <xdr:colOff>19050</xdr:colOff>
                    <xdr:row>21</xdr:row>
                    <xdr:rowOff>9525</xdr:rowOff>
                  </from>
                  <to>
                    <xdr:col>2</xdr:col>
                    <xdr:colOff>0</xdr:colOff>
                    <xdr:row>21</xdr:row>
                    <xdr:rowOff>228600</xdr:rowOff>
                  </to>
                </anchor>
              </controlPr>
            </control>
          </mc:Choice>
        </mc:AlternateContent>
        <mc:AlternateContent xmlns:mc="http://schemas.openxmlformats.org/markup-compatibility/2006">
          <mc:Choice Requires="x14">
            <control shapeId="11280" r:id="rId14" name="Drop Down 16">
              <controlPr locked="0" defaultSize="0" autoLine="0" autoPict="0" macro="[0]!DropDown96_Change">
                <anchor moveWithCells="1">
                  <from>
                    <xdr:col>1</xdr:col>
                    <xdr:colOff>19050</xdr:colOff>
                    <xdr:row>22</xdr:row>
                    <xdr:rowOff>9525</xdr:rowOff>
                  </from>
                  <to>
                    <xdr:col>2</xdr:col>
                    <xdr:colOff>0</xdr:colOff>
                    <xdr:row>22</xdr:row>
                    <xdr:rowOff>228600</xdr:rowOff>
                  </to>
                </anchor>
              </controlPr>
            </control>
          </mc:Choice>
        </mc:AlternateContent>
        <mc:AlternateContent xmlns:mc="http://schemas.openxmlformats.org/markup-compatibility/2006">
          <mc:Choice Requires="x14">
            <control shapeId="11281" r:id="rId15" name="Drop Down 17">
              <controlPr locked="0" defaultSize="0" autoLine="0" autoPict="0" macro="[0]!DropDown96_Change">
                <anchor moveWithCells="1">
                  <from>
                    <xdr:col>1</xdr:col>
                    <xdr:colOff>19050</xdr:colOff>
                    <xdr:row>23</xdr:row>
                    <xdr:rowOff>9525</xdr:rowOff>
                  </from>
                  <to>
                    <xdr:col>2</xdr:col>
                    <xdr:colOff>0</xdr:colOff>
                    <xdr:row>23</xdr:row>
                    <xdr:rowOff>228600</xdr:rowOff>
                  </to>
                </anchor>
              </controlPr>
            </control>
          </mc:Choice>
        </mc:AlternateContent>
        <mc:AlternateContent xmlns:mc="http://schemas.openxmlformats.org/markup-compatibility/2006">
          <mc:Choice Requires="x14">
            <control shapeId="11282" r:id="rId16" name="Drop Down 18">
              <controlPr defaultSize="0" autoLine="0" autoPict="0" macro="[0]!DropDown96_Change">
                <anchor moveWithCells="1">
                  <from>
                    <xdr:col>4</xdr:col>
                    <xdr:colOff>9525</xdr:colOff>
                    <xdr:row>10</xdr:row>
                    <xdr:rowOff>9525</xdr:rowOff>
                  </from>
                  <to>
                    <xdr:col>4</xdr:col>
                    <xdr:colOff>800100</xdr:colOff>
                    <xdr:row>11</xdr:row>
                    <xdr:rowOff>0</xdr:rowOff>
                  </to>
                </anchor>
              </controlPr>
            </control>
          </mc:Choice>
        </mc:AlternateContent>
        <mc:AlternateContent xmlns:mc="http://schemas.openxmlformats.org/markup-compatibility/2006">
          <mc:Choice Requires="x14">
            <control shapeId="11283" r:id="rId17" name="Drop Down 19">
              <controlPr defaultSize="0" autoLine="0" autoPict="0" macro="[0]!DropDown96_Change">
                <anchor moveWithCells="1">
                  <from>
                    <xdr:col>4</xdr:col>
                    <xdr:colOff>9525</xdr:colOff>
                    <xdr:row>11</xdr:row>
                    <xdr:rowOff>9525</xdr:rowOff>
                  </from>
                  <to>
                    <xdr:col>4</xdr:col>
                    <xdr:colOff>800100</xdr:colOff>
                    <xdr:row>12</xdr:row>
                    <xdr:rowOff>0</xdr:rowOff>
                  </to>
                </anchor>
              </controlPr>
            </control>
          </mc:Choice>
        </mc:AlternateContent>
        <mc:AlternateContent xmlns:mc="http://schemas.openxmlformats.org/markup-compatibility/2006">
          <mc:Choice Requires="x14">
            <control shapeId="11284" r:id="rId18" name="Drop Down 20">
              <controlPr defaultSize="0" autoLine="0" autoPict="0" macro="[0]!DropDown96_Change">
                <anchor moveWithCells="1">
                  <from>
                    <xdr:col>6</xdr:col>
                    <xdr:colOff>57150</xdr:colOff>
                    <xdr:row>28</xdr:row>
                    <xdr:rowOff>19050</xdr:rowOff>
                  </from>
                  <to>
                    <xdr:col>7</xdr:col>
                    <xdr:colOff>2219325</xdr:colOff>
                    <xdr:row>28</xdr:row>
                    <xdr:rowOff>276225</xdr:rowOff>
                  </to>
                </anchor>
              </controlPr>
            </control>
          </mc:Choice>
        </mc:AlternateContent>
        <mc:AlternateContent xmlns:mc="http://schemas.openxmlformats.org/markup-compatibility/2006">
          <mc:Choice Requires="x14">
            <control shapeId="11285" r:id="rId19" name="Drop Down 21">
              <controlPr defaultSize="0" autoLine="0" autoPict="0" macro="[0]!DropDown96_Change">
                <anchor moveWithCells="1">
                  <from>
                    <xdr:col>8</xdr:col>
                    <xdr:colOff>9525</xdr:colOff>
                    <xdr:row>28</xdr:row>
                    <xdr:rowOff>38100</xdr:rowOff>
                  </from>
                  <to>
                    <xdr:col>9</xdr:col>
                    <xdr:colOff>2133600</xdr:colOff>
                    <xdr:row>29</xdr:row>
                    <xdr:rowOff>0</xdr:rowOff>
                  </to>
                </anchor>
              </controlPr>
            </control>
          </mc:Choice>
        </mc:AlternateContent>
        <mc:AlternateContent xmlns:mc="http://schemas.openxmlformats.org/markup-compatibility/2006">
          <mc:Choice Requires="x14">
            <control shapeId="11286" r:id="rId20" name="Drop Down 22">
              <controlPr defaultSize="0" autoLine="0" autoPict="0" macro="[0]!DropDown96_Change">
                <anchor moveWithCells="1">
                  <from>
                    <xdr:col>10</xdr:col>
                    <xdr:colOff>38100</xdr:colOff>
                    <xdr:row>28</xdr:row>
                    <xdr:rowOff>38100</xdr:rowOff>
                  </from>
                  <to>
                    <xdr:col>11</xdr:col>
                    <xdr:colOff>1628775</xdr:colOff>
                    <xdr:row>29</xdr:row>
                    <xdr:rowOff>0</xdr:rowOff>
                  </to>
                </anchor>
              </controlPr>
            </control>
          </mc:Choice>
        </mc:AlternateContent>
        <mc:AlternateContent xmlns:mc="http://schemas.openxmlformats.org/markup-compatibility/2006">
          <mc:Choice Requires="x14">
            <control shapeId="11287" r:id="rId21" name="Drop Down 23">
              <controlPr defaultSize="0" autoLine="0" autoPict="0" macro="[0]!DropDown96_Change">
                <anchor moveWithCells="1">
                  <from>
                    <xdr:col>12</xdr:col>
                    <xdr:colOff>28575</xdr:colOff>
                    <xdr:row>28</xdr:row>
                    <xdr:rowOff>38100</xdr:rowOff>
                  </from>
                  <to>
                    <xdr:col>13</xdr:col>
                    <xdr:colOff>2181225</xdr:colOff>
                    <xdr:row>29</xdr:row>
                    <xdr:rowOff>0</xdr:rowOff>
                  </to>
                </anchor>
              </controlPr>
            </control>
          </mc:Choice>
        </mc:AlternateContent>
        <mc:AlternateContent xmlns:mc="http://schemas.openxmlformats.org/markup-compatibility/2006">
          <mc:Choice Requires="x14">
            <control shapeId="11288" r:id="rId22" name="Drop Down 24">
              <controlPr defaultSize="0" autoLine="0" autoPict="0" macro="[0]!DropDown96_Change">
                <anchor moveWithCells="1">
                  <from>
                    <xdr:col>6</xdr:col>
                    <xdr:colOff>47625</xdr:colOff>
                    <xdr:row>31</xdr:row>
                    <xdr:rowOff>19050</xdr:rowOff>
                  </from>
                  <to>
                    <xdr:col>7</xdr:col>
                    <xdr:colOff>2200275</xdr:colOff>
                    <xdr:row>31</xdr:row>
                    <xdr:rowOff>285750</xdr:rowOff>
                  </to>
                </anchor>
              </controlPr>
            </control>
          </mc:Choice>
        </mc:AlternateContent>
        <mc:AlternateContent xmlns:mc="http://schemas.openxmlformats.org/markup-compatibility/2006">
          <mc:Choice Requires="x14">
            <control shapeId="11289" r:id="rId23" name="Drop Down 25">
              <controlPr defaultSize="0" autoLine="0" autoPict="0" macro="[0]!DropDown96_Change">
                <anchor moveWithCells="1">
                  <from>
                    <xdr:col>8</xdr:col>
                    <xdr:colOff>28575</xdr:colOff>
                    <xdr:row>31</xdr:row>
                    <xdr:rowOff>19050</xdr:rowOff>
                  </from>
                  <to>
                    <xdr:col>9</xdr:col>
                    <xdr:colOff>2143125</xdr:colOff>
                    <xdr:row>31</xdr:row>
                    <xdr:rowOff>285750</xdr:rowOff>
                  </to>
                </anchor>
              </controlPr>
            </control>
          </mc:Choice>
        </mc:AlternateContent>
        <mc:AlternateContent xmlns:mc="http://schemas.openxmlformats.org/markup-compatibility/2006">
          <mc:Choice Requires="x14">
            <control shapeId="11290" r:id="rId24" name="Drop Down 26">
              <controlPr defaultSize="0" autoLine="0" autoPict="0" macro="[0]!DropDown96_Change">
                <anchor moveWithCells="1">
                  <from>
                    <xdr:col>10</xdr:col>
                    <xdr:colOff>38100</xdr:colOff>
                    <xdr:row>31</xdr:row>
                    <xdr:rowOff>19050</xdr:rowOff>
                  </from>
                  <to>
                    <xdr:col>11</xdr:col>
                    <xdr:colOff>1619250</xdr:colOff>
                    <xdr:row>31</xdr:row>
                    <xdr:rowOff>285750</xdr:rowOff>
                  </to>
                </anchor>
              </controlPr>
            </control>
          </mc:Choice>
        </mc:AlternateContent>
        <mc:AlternateContent xmlns:mc="http://schemas.openxmlformats.org/markup-compatibility/2006">
          <mc:Choice Requires="x14">
            <control shapeId="11291" r:id="rId25" name="Drop Down 27">
              <controlPr defaultSize="0" autoLine="0" autoPict="0" macro="[0]!DropDown96_Change">
                <anchor moveWithCells="1">
                  <from>
                    <xdr:col>12</xdr:col>
                    <xdr:colOff>38100</xdr:colOff>
                    <xdr:row>31</xdr:row>
                    <xdr:rowOff>19050</xdr:rowOff>
                  </from>
                  <to>
                    <xdr:col>13</xdr:col>
                    <xdr:colOff>2190750</xdr:colOff>
                    <xdr:row>31</xdr:row>
                    <xdr:rowOff>285750</xdr:rowOff>
                  </to>
                </anchor>
              </controlPr>
            </control>
          </mc:Choice>
        </mc:AlternateContent>
        <mc:AlternateContent xmlns:mc="http://schemas.openxmlformats.org/markup-compatibility/2006">
          <mc:Choice Requires="x14">
            <control shapeId="11292" r:id="rId26" name="Drop Down 28">
              <controlPr defaultSize="0" autoLine="0" autoPict="0" macro="[0]!DropDown96_Change">
                <anchor moveWithCells="1">
                  <from>
                    <xdr:col>6</xdr:col>
                    <xdr:colOff>47625</xdr:colOff>
                    <xdr:row>34</xdr:row>
                    <xdr:rowOff>28575</xdr:rowOff>
                  </from>
                  <to>
                    <xdr:col>7</xdr:col>
                    <xdr:colOff>2200275</xdr:colOff>
                    <xdr:row>35</xdr:row>
                    <xdr:rowOff>28575</xdr:rowOff>
                  </to>
                </anchor>
              </controlPr>
            </control>
          </mc:Choice>
        </mc:AlternateContent>
        <mc:AlternateContent xmlns:mc="http://schemas.openxmlformats.org/markup-compatibility/2006">
          <mc:Choice Requires="x14">
            <control shapeId="11293" r:id="rId27" name="Drop Down 29">
              <controlPr defaultSize="0" autoLine="0" autoPict="0" macro="[0]!DropDown96_Change">
                <anchor moveWithCells="1">
                  <from>
                    <xdr:col>8</xdr:col>
                    <xdr:colOff>28575</xdr:colOff>
                    <xdr:row>34</xdr:row>
                    <xdr:rowOff>28575</xdr:rowOff>
                  </from>
                  <to>
                    <xdr:col>9</xdr:col>
                    <xdr:colOff>2143125</xdr:colOff>
                    <xdr:row>35</xdr:row>
                    <xdr:rowOff>28575</xdr:rowOff>
                  </to>
                </anchor>
              </controlPr>
            </control>
          </mc:Choice>
        </mc:AlternateContent>
        <mc:AlternateContent xmlns:mc="http://schemas.openxmlformats.org/markup-compatibility/2006">
          <mc:Choice Requires="x14">
            <control shapeId="11294" r:id="rId28" name="Drop Down 30">
              <controlPr defaultSize="0" autoLine="0" autoPict="0" macro="[0]!DropDown96_Change">
                <anchor moveWithCells="1">
                  <from>
                    <xdr:col>10</xdr:col>
                    <xdr:colOff>19050</xdr:colOff>
                    <xdr:row>34</xdr:row>
                    <xdr:rowOff>28575</xdr:rowOff>
                  </from>
                  <to>
                    <xdr:col>11</xdr:col>
                    <xdr:colOff>1600200</xdr:colOff>
                    <xdr:row>35</xdr:row>
                    <xdr:rowOff>28575</xdr:rowOff>
                  </to>
                </anchor>
              </controlPr>
            </control>
          </mc:Choice>
        </mc:AlternateContent>
        <mc:AlternateContent xmlns:mc="http://schemas.openxmlformats.org/markup-compatibility/2006">
          <mc:Choice Requires="x14">
            <control shapeId="11295" r:id="rId29" name="Drop Down 31">
              <controlPr defaultSize="0" autoLine="0" autoPict="0" macro="[0]!DropDown96_Change">
                <anchor moveWithCells="1">
                  <from>
                    <xdr:col>12</xdr:col>
                    <xdr:colOff>19050</xdr:colOff>
                    <xdr:row>34</xdr:row>
                    <xdr:rowOff>28575</xdr:rowOff>
                  </from>
                  <to>
                    <xdr:col>13</xdr:col>
                    <xdr:colOff>2171700</xdr:colOff>
                    <xdr:row>35</xdr:row>
                    <xdr:rowOff>28575</xdr:rowOff>
                  </to>
                </anchor>
              </controlPr>
            </control>
          </mc:Choice>
        </mc:AlternateContent>
        <mc:AlternateContent xmlns:mc="http://schemas.openxmlformats.org/markup-compatibility/2006">
          <mc:Choice Requires="x14">
            <control shapeId="11296" r:id="rId30" name="Drop Down 32">
              <controlPr defaultSize="0" autoLine="0" autoPict="0" macro="[0]!DropDown96_Change">
                <anchor moveWithCells="1">
                  <from>
                    <xdr:col>6</xdr:col>
                    <xdr:colOff>47625</xdr:colOff>
                    <xdr:row>37</xdr:row>
                    <xdr:rowOff>28575</xdr:rowOff>
                  </from>
                  <to>
                    <xdr:col>7</xdr:col>
                    <xdr:colOff>2200275</xdr:colOff>
                    <xdr:row>38</xdr:row>
                    <xdr:rowOff>28575</xdr:rowOff>
                  </to>
                </anchor>
              </controlPr>
            </control>
          </mc:Choice>
        </mc:AlternateContent>
        <mc:AlternateContent xmlns:mc="http://schemas.openxmlformats.org/markup-compatibility/2006">
          <mc:Choice Requires="x14">
            <control shapeId="11297" r:id="rId31" name="Drop Down 33">
              <controlPr defaultSize="0" autoLine="0" autoPict="0" macro="[0]!DropDown96_Change">
                <anchor moveWithCells="1">
                  <from>
                    <xdr:col>8</xdr:col>
                    <xdr:colOff>9525</xdr:colOff>
                    <xdr:row>37</xdr:row>
                    <xdr:rowOff>28575</xdr:rowOff>
                  </from>
                  <to>
                    <xdr:col>9</xdr:col>
                    <xdr:colOff>2124075</xdr:colOff>
                    <xdr:row>38</xdr:row>
                    <xdr:rowOff>28575</xdr:rowOff>
                  </to>
                </anchor>
              </controlPr>
            </control>
          </mc:Choice>
        </mc:AlternateContent>
        <mc:AlternateContent xmlns:mc="http://schemas.openxmlformats.org/markup-compatibility/2006">
          <mc:Choice Requires="x14">
            <control shapeId="11298" r:id="rId32" name="Drop Down 34">
              <controlPr defaultSize="0" autoLine="0" autoPict="0" macro="[0]!DropDown96_Change">
                <anchor moveWithCells="1">
                  <from>
                    <xdr:col>10</xdr:col>
                    <xdr:colOff>28575</xdr:colOff>
                    <xdr:row>37</xdr:row>
                    <xdr:rowOff>28575</xdr:rowOff>
                  </from>
                  <to>
                    <xdr:col>11</xdr:col>
                    <xdr:colOff>1609725</xdr:colOff>
                    <xdr:row>38</xdr:row>
                    <xdr:rowOff>28575</xdr:rowOff>
                  </to>
                </anchor>
              </controlPr>
            </control>
          </mc:Choice>
        </mc:AlternateContent>
        <mc:AlternateContent xmlns:mc="http://schemas.openxmlformats.org/markup-compatibility/2006">
          <mc:Choice Requires="x14">
            <control shapeId="11299" r:id="rId33" name="Drop Down 35">
              <controlPr defaultSize="0" autoLine="0" autoPict="0" macro="[0]!DropDown96_Change">
                <anchor moveWithCells="1">
                  <from>
                    <xdr:col>12</xdr:col>
                    <xdr:colOff>28575</xdr:colOff>
                    <xdr:row>37</xdr:row>
                    <xdr:rowOff>28575</xdr:rowOff>
                  </from>
                  <to>
                    <xdr:col>13</xdr:col>
                    <xdr:colOff>2181225</xdr:colOff>
                    <xdr:row>38</xdr:row>
                    <xdr:rowOff>28575</xdr:rowOff>
                  </to>
                </anchor>
              </controlPr>
            </control>
          </mc:Choice>
        </mc:AlternateContent>
        <mc:AlternateContent xmlns:mc="http://schemas.openxmlformats.org/markup-compatibility/2006">
          <mc:Choice Requires="x14">
            <control shapeId="11300" r:id="rId34" name="Drop Down 36">
              <controlPr defaultSize="0" autoLine="0" autoPict="0" macro="[0]!DropDown96_Change">
                <anchor moveWithCells="1">
                  <from>
                    <xdr:col>6</xdr:col>
                    <xdr:colOff>47625</xdr:colOff>
                    <xdr:row>40</xdr:row>
                    <xdr:rowOff>28575</xdr:rowOff>
                  </from>
                  <to>
                    <xdr:col>7</xdr:col>
                    <xdr:colOff>2200275</xdr:colOff>
                    <xdr:row>41</xdr:row>
                    <xdr:rowOff>28575</xdr:rowOff>
                  </to>
                </anchor>
              </controlPr>
            </control>
          </mc:Choice>
        </mc:AlternateContent>
        <mc:AlternateContent xmlns:mc="http://schemas.openxmlformats.org/markup-compatibility/2006">
          <mc:Choice Requires="x14">
            <control shapeId="11301" r:id="rId35" name="Drop Down 37">
              <controlPr defaultSize="0" autoLine="0" autoPict="0" macro="[0]!DropDown96_Change">
                <anchor moveWithCells="1">
                  <from>
                    <xdr:col>8</xdr:col>
                    <xdr:colOff>9525</xdr:colOff>
                    <xdr:row>40</xdr:row>
                    <xdr:rowOff>28575</xdr:rowOff>
                  </from>
                  <to>
                    <xdr:col>9</xdr:col>
                    <xdr:colOff>2124075</xdr:colOff>
                    <xdr:row>41</xdr:row>
                    <xdr:rowOff>28575</xdr:rowOff>
                  </to>
                </anchor>
              </controlPr>
            </control>
          </mc:Choice>
        </mc:AlternateContent>
        <mc:AlternateContent xmlns:mc="http://schemas.openxmlformats.org/markup-compatibility/2006">
          <mc:Choice Requires="x14">
            <control shapeId="11302" r:id="rId36" name="Drop Down 38">
              <controlPr defaultSize="0" autoLine="0" autoPict="0" macro="[0]!DropDown96_Change">
                <anchor moveWithCells="1">
                  <from>
                    <xdr:col>10</xdr:col>
                    <xdr:colOff>28575</xdr:colOff>
                    <xdr:row>40</xdr:row>
                    <xdr:rowOff>28575</xdr:rowOff>
                  </from>
                  <to>
                    <xdr:col>11</xdr:col>
                    <xdr:colOff>1609725</xdr:colOff>
                    <xdr:row>41</xdr:row>
                    <xdr:rowOff>28575</xdr:rowOff>
                  </to>
                </anchor>
              </controlPr>
            </control>
          </mc:Choice>
        </mc:AlternateContent>
        <mc:AlternateContent xmlns:mc="http://schemas.openxmlformats.org/markup-compatibility/2006">
          <mc:Choice Requires="x14">
            <control shapeId="11303" r:id="rId37" name="Drop Down 39">
              <controlPr defaultSize="0" autoLine="0" autoPict="0" macro="[0]!DropDown96_Change">
                <anchor moveWithCells="1">
                  <from>
                    <xdr:col>12</xdr:col>
                    <xdr:colOff>28575</xdr:colOff>
                    <xdr:row>40</xdr:row>
                    <xdr:rowOff>28575</xdr:rowOff>
                  </from>
                  <to>
                    <xdr:col>13</xdr:col>
                    <xdr:colOff>2181225</xdr:colOff>
                    <xdr:row>41</xdr:row>
                    <xdr:rowOff>28575</xdr:rowOff>
                  </to>
                </anchor>
              </controlPr>
            </control>
          </mc:Choice>
        </mc:AlternateContent>
        <mc:AlternateContent xmlns:mc="http://schemas.openxmlformats.org/markup-compatibility/2006">
          <mc:Choice Requires="x14">
            <control shapeId="11304" r:id="rId38" name="Drop Down 40">
              <controlPr locked="0" defaultSize="0" autoLine="0" autoPict="0" macro="[0]!DropDown96_Change">
                <anchor moveWithCells="1">
                  <from>
                    <xdr:col>1</xdr:col>
                    <xdr:colOff>0</xdr:colOff>
                    <xdr:row>44</xdr:row>
                    <xdr:rowOff>9525</xdr:rowOff>
                  </from>
                  <to>
                    <xdr:col>2</xdr:col>
                    <xdr:colOff>0</xdr:colOff>
                    <xdr:row>45</xdr:row>
                    <xdr:rowOff>47625</xdr:rowOff>
                  </to>
                </anchor>
              </controlPr>
            </control>
          </mc:Choice>
        </mc:AlternateContent>
        <mc:AlternateContent xmlns:mc="http://schemas.openxmlformats.org/markup-compatibility/2006">
          <mc:Choice Requires="x14">
            <control shapeId="11305" r:id="rId39" name="Drop Down 41">
              <controlPr locked="0" defaultSize="0" autoLine="0" autoPict="0" macro="[0]!DropDown96_Change">
                <anchor moveWithCells="1">
                  <from>
                    <xdr:col>1</xdr:col>
                    <xdr:colOff>0</xdr:colOff>
                    <xdr:row>47</xdr:row>
                    <xdr:rowOff>9525</xdr:rowOff>
                  </from>
                  <to>
                    <xdr:col>2</xdr:col>
                    <xdr:colOff>0</xdr:colOff>
                    <xdr:row>49</xdr:row>
                    <xdr:rowOff>0</xdr:rowOff>
                  </to>
                </anchor>
              </controlPr>
            </control>
          </mc:Choice>
        </mc:AlternateContent>
        <mc:AlternateContent xmlns:mc="http://schemas.openxmlformats.org/markup-compatibility/2006">
          <mc:Choice Requires="x14">
            <control shapeId="11306" r:id="rId40" name="Drop Down 42">
              <controlPr locked="0" defaultSize="0" autoLine="0" autoPict="0" macro="[0]!DropDown96_Change">
                <anchor moveWithCells="1">
                  <from>
                    <xdr:col>1</xdr:col>
                    <xdr:colOff>0</xdr:colOff>
                    <xdr:row>50</xdr:row>
                    <xdr:rowOff>9525</xdr:rowOff>
                  </from>
                  <to>
                    <xdr:col>2</xdr:col>
                    <xdr:colOff>0</xdr:colOff>
                    <xdr:row>51</xdr:row>
                    <xdr:rowOff>47625</xdr:rowOff>
                  </to>
                </anchor>
              </controlPr>
            </control>
          </mc:Choice>
        </mc:AlternateContent>
        <mc:AlternateContent xmlns:mc="http://schemas.openxmlformats.org/markup-compatibility/2006">
          <mc:Choice Requires="x14">
            <control shapeId="11307" r:id="rId41" name="Drop Down 43">
              <controlPr locked="0" defaultSize="0" autoLine="0" autoPict="0" macro="[0]!DropDown96_Change">
                <anchor moveWithCells="1">
                  <from>
                    <xdr:col>1</xdr:col>
                    <xdr:colOff>0</xdr:colOff>
                    <xdr:row>53</xdr:row>
                    <xdr:rowOff>9525</xdr:rowOff>
                  </from>
                  <to>
                    <xdr:col>2</xdr:col>
                    <xdr:colOff>0</xdr:colOff>
                    <xdr:row>54</xdr:row>
                    <xdr:rowOff>38100</xdr:rowOff>
                  </to>
                </anchor>
              </controlPr>
            </control>
          </mc:Choice>
        </mc:AlternateContent>
        <mc:AlternateContent xmlns:mc="http://schemas.openxmlformats.org/markup-compatibility/2006">
          <mc:Choice Requires="x14">
            <control shapeId="11308" r:id="rId42" name="Drop Down 44">
              <controlPr locked="0" defaultSize="0" autoLine="0" autoPict="0" macro="[0]!DropDown96_Change">
                <anchor moveWithCells="1">
                  <from>
                    <xdr:col>1</xdr:col>
                    <xdr:colOff>0</xdr:colOff>
                    <xdr:row>56</xdr:row>
                    <xdr:rowOff>9525</xdr:rowOff>
                  </from>
                  <to>
                    <xdr:col>2</xdr:col>
                    <xdr:colOff>0</xdr:colOff>
                    <xdr:row>57</xdr:row>
                    <xdr:rowOff>47625</xdr:rowOff>
                  </to>
                </anchor>
              </controlPr>
            </control>
          </mc:Choice>
        </mc:AlternateContent>
        <mc:AlternateContent xmlns:mc="http://schemas.openxmlformats.org/markup-compatibility/2006">
          <mc:Choice Requires="x14">
            <control shapeId="11309" r:id="rId43" name="Drop Down 45">
              <controlPr defaultSize="0" autoLine="0" autoPict="0" macro="[0]!DropDown96_Change">
                <anchor moveWithCells="1">
                  <from>
                    <xdr:col>6</xdr:col>
                    <xdr:colOff>57150</xdr:colOff>
                    <xdr:row>43</xdr:row>
                    <xdr:rowOff>28575</xdr:rowOff>
                  </from>
                  <to>
                    <xdr:col>7</xdr:col>
                    <xdr:colOff>2219325</xdr:colOff>
                    <xdr:row>44</xdr:row>
                    <xdr:rowOff>28575</xdr:rowOff>
                  </to>
                </anchor>
              </controlPr>
            </control>
          </mc:Choice>
        </mc:AlternateContent>
        <mc:AlternateContent xmlns:mc="http://schemas.openxmlformats.org/markup-compatibility/2006">
          <mc:Choice Requires="x14">
            <control shapeId="11310" r:id="rId44" name="Drop Down 46">
              <controlPr defaultSize="0" autoLine="0" autoPict="0" macro="[0]!DropDown96_Change">
                <anchor moveWithCells="1">
                  <from>
                    <xdr:col>8</xdr:col>
                    <xdr:colOff>9525</xdr:colOff>
                    <xdr:row>43</xdr:row>
                    <xdr:rowOff>28575</xdr:rowOff>
                  </from>
                  <to>
                    <xdr:col>9</xdr:col>
                    <xdr:colOff>2124075</xdr:colOff>
                    <xdr:row>44</xdr:row>
                    <xdr:rowOff>28575</xdr:rowOff>
                  </to>
                </anchor>
              </controlPr>
            </control>
          </mc:Choice>
        </mc:AlternateContent>
        <mc:AlternateContent xmlns:mc="http://schemas.openxmlformats.org/markup-compatibility/2006">
          <mc:Choice Requires="x14">
            <control shapeId="11311" r:id="rId45" name="Drop Down 47">
              <controlPr defaultSize="0" autoLine="0" autoPict="0" macro="[0]!DropDown96_Change">
                <anchor moveWithCells="1">
                  <from>
                    <xdr:col>10</xdr:col>
                    <xdr:colOff>38100</xdr:colOff>
                    <xdr:row>43</xdr:row>
                    <xdr:rowOff>28575</xdr:rowOff>
                  </from>
                  <to>
                    <xdr:col>11</xdr:col>
                    <xdr:colOff>1619250</xdr:colOff>
                    <xdr:row>44</xdr:row>
                    <xdr:rowOff>28575</xdr:rowOff>
                  </to>
                </anchor>
              </controlPr>
            </control>
          </mc:Choice>
        </mc:AlternateContent>
        <mc:AlternateContent xmlns:mc="http://schemas.openxmlformats.org/markup-compatibility/2006">
          <mc:Choice Requires="x14">
            <control shapeId="11312" r:id="rId46" name="Drop Down 48">
              <controlPr defaultSize="0" autoLine="0" autoPict="0" macro="[0]!DropDown96_Change">
                <anchor moveWithCells="1">
                  <from>
                    <xdr:col>12</xdr:col>
                    <xdr:colOff>28575</xdr:colOff>
                    <xdr:row>43</xdr:row>
                    <xdr:rowOff>28575</xdr:rowOff>
                  </from>
                  <to>
                    <xdr:col>13</xdr:col>
                    <xdr:colOff>2181225</xdr:colOff>
                    <xdr:row>44</xdr:row>
                    <xdr:rowOff>28575</xdr:rowOff>
                  </to>
                </anchor>
              </controlPr>
            </control>
          </mc:Choice>
        </mc:AlternateContent>
        <mc:AlternateContent xmlns:mc="http://schemas.openxmlformats.org/markup-compatibility/2006">
          <mc:Choice Requires="x14">
            <control shapeId="11313" r:id="rId47" name="Drop Down 49">
              <controlPr defaultSize="0" autoLine="0" autoPict="0" macro="[0]!DropDown96_Change">
                <anchor moveWithCells="1">
                  <from>
                    <xdr:col>6</xdr:col>
                    <xdr:colOff>57150</xdr:colOff>
                    <xdr:row>46</xdr:row>
                    <xdr:rowOff>9525</xdr:rowOff>
                  </from>
                  <to>
                    <xdr:col>7</xdr:col>
                    <xdr:colOff>2219325</xdr:colOff>
                    <xdr:row>47</xdr:row>
                    <xdr:rowOff>9525</xdr:rowOff>
                  </to>
                </anchor>
              </controlPr>
            </control>
          </mc:Choice>
        </mc:AlternateContent>
        <mc:AlternateContent xmlns:mc="http://schemas.openxmlformats.org/markup-compatibility/2006">
          <mc:Choice Requires="x14">
            <control shapeId="11314" r:id="rId48" name="Drop Down 50">
              <controlPr defaultSize="0" autoLine="0" autoPict="0" macro="[0]!DropDown96_Change">
                <anchor moveWithCells="1">
                  <from>
                    <xdr:col>8</xdr:col>
                    <xdr:colOff>28575</xdr:colOff>
                    <xdr:row>46</xdr:row>
                    <xdr:rowOff>9525</xdr:rowOff>
                  </from>
                  <to>
                    <xdr:col>9</xdr:col>
                    <xdr:colOff>2143125</xdr:colOff>
                    <xdr:row>47</xdr:row>
                    <xdr:rowOff>9525</xdr:rowOff>
                  </to>
                </anchor>
              </controlPr>
            </control>
          </mc:Choice>
        </mc:AlternateContent>
        <mc:AlternateContent xmlns:mc="http://schemas.openxmlformats.org/markup-compatibility/2006">
          <mc:Choice Requires="x14">
            <control shapeId="11315" r:id="rId49" name="Drop Down 51">
              <controlPr defaultSize="0" autoLine="0" autoPict="0" macro="[0]!DropDown96_Change">
                <anchor moveWithCells="1">
                  <from>
                    <xdr:col>10</xdr:col>
                    <xdr:colOff>38100</xdr:colOff>
                    <xdr:row>46</xdr:row>
                    <xdr:rowOff>9525</xdr:rowOff>
                  </from>
                  <to>
                    <xdr:col>11</xdr:col>
                    <xdr:colOff>1619250</xdr:colOff>
                    <xdr:row>47</xdr:row>
                    <xdr:rowOff>9525</xdr:rowOff>
                  </to>
                </anchor>
              </controlPr>
            </control>
          </mc:Choice>
        </mc:AlternateContent>
        <mc:AlternateContent xmlns:mc="http://schemas.openxmlformats.org/markup-compatibility/2006">
          <mc:Choice Requires="x14">
            <control shapeId="11316" r:id="rId50" name="Drop Down 52">
              <controlPr defaultSize="0" autoLine="0" autoPict="0" macro="[0]!DropDown96_Change">
                <anchor moveWithCells="1">
                  <from>
                    <xdr:col>12</xdr:col>
                    <xdr:colOff>38100</xdr:colOff>
                    <xdr:row>46</xdr:row>
                    <xdr:rowOff>9525</xdr:rowOff>
                  </from>
                  <to>
                    <xdr:col>13</xdr:col>
                    <xdr:colOff>2190750</xdr:colOff>
                    <xdr:row>47</xdr:row>
                    <xdr:rowOff>9525</xdr:rowOff>
                  </to>
                </anchor>
              </controlPr>
            </control>
          </mc:Choice>
        </mc:AlternateContent>
        <mc:AlternateContent xmlns:mc="http://schemas.openxmlformats.org/markup-compatibility/2006">
          <mc:Choice Requires="x14">
            <control shapeId="11317" r:id="rId51" name="Drop Down 53">
              <controlPr defaultSize="0" autoLine="0" autoPict="0" macro="[0]!DropDown96_Change">
                <anchor moveWithCells="1">
                  <from>
                    <xdr:col>6</xdr:col>
                    <xdr:colOff>47625</xdr:colOff>
                    <xdr:row>49</xdr:row>
                    <xdr:rowOff>19050</xdr:rowOff>
                  </from>
                  <to>
                    <xdr:col>7</xdr:col>
                    <xdr:colOff>2200275</xdr:colOff>
                    <xdr:row>50</xdr:row>
                    <xdr:rowOff>9525</xdr:rowOff>
                  </to>
                </anchor>
              </controlPr>
            </control>
          </mc:Choice>
        </mc:AlternateContent>
        <mc:AlternateContent xmlns:mc="http://schemas.openxmlformats.org/markup-compatibility/2006">
          <mc:Choice Requires="x14">
            <control shapeId="11318" r:id="rId52" name="Drop Down 54">
              <controlPr defaultSize="0" autoLine="0" autoPict="0" macro="[0]!DropDown96_Change">
                <anchor moveWithCells="1">
                  <from>
                    <xdr:col>8</xdr:col>
                    <xdr:colOff>28575</xdr:colOff>
                    <xdr:row>49</xdr:row>
                    <xdr:rowOff>19050</xdr:rowOff>
                  </from>
                  <to>
                    <xdr:col>9</xdr:col>
                    <xdr:colOff>2143125</xdr:colOff>
                    <xdr:row>50</xdr:row>
                    <xdr:rowOff>9525</xdr:rowOff>
                  </to>
                </anchor>
              </controlPr>
            </control>
          </mc:Choice>
        </mc:AlternateContent>
        <mc:AlternateContent xmlns:mc="http://schemas.openxmlformats.org/markup-compatibility/2006">
          <mc:Choice Requires="x14">
            <control shapeId="11319" r:id="rId53" name="Drop Down 55">
              <controlPr defaultSize="0" autoLine="0" autoPict="0" macro="[0]!DropDown96_Change">
                <anchor moveWithCells="1">
                  <from>
                    <xdr:col>10</xdr:col>
                    <xdr:colOff>19050</xdr:colOff>
                    <xdr:row>49</xdr:row>
                    <xdr:rowOff>19050</xdr:rowOff>
                  </from>
                  <to>
                    <xdr:col>11</xdr:col>
                    <xdr:colOff>1600200</xdr:colOff>
                    <xdr:row>50</xdr:row>
                    <xdr:rowOff>9525</xdr:rowOff>
                  </to>
                </anchor>
              </controlPr>
            </control>
          </mc:Choice>
        </mc:AlternateContent>
        <mc:AlternateContent xmlns:mc="http://schemas.openxmlformats.org/markup-compatibility/2006">
          <mc:Choice Requires="x14">
            <control shapeId="11320" r:id="rId54" name="Drop Down 56">
              <controlPr defaultSize="0" autoLine="0" autoPict="0" macro="[0]!DropDown96_Change">
                <anchor moveWithCells="1">
                  <from>
                    <xdr:col>12</xdr:col>
                    <xdr:colOff>19050</xdr:colOff>
                    <xdr:row>49</xdr:row>
                    <xdr:rowOff>19050</xdr:rowOff>
                  </from>
                  <to>
                    <xdr:col>13</xdr:col>
                    <xdr:colOff>2171700</xdr:colOff>
                    <xdr:row>50</xdr:row>
                    <xdr:rowOff>9525</xdr:rowOff>
                  </to>
                </anchor>
              </controlPr>
            </control>
          </mc:Choice>
        </mc:AlternateContent>
        <mc:AlternateContent xmlns:mc="http://schemas.openxmlformats.org/markup-compatibility/2006">
          <mc:Choice Requires="x14">
            <control shapeId="11321" r:id="rId55" name="Drop Down 57">
              <controlPr defaultSize="0" autoLine="0" autoPict="0" macro="[0]!DropDown96_Change">
                <anchor moveWithCells="1">
                  <from>
                    <xdr:col>6</xdr:col>
                    <xdr:colOff>47625</xdr:colOff>
                    <xdr:row>52</xdr:row>
                    <xdr:rowOff>19050</xdr:rowOff>
                  </from>
                  <to>
                    <xdr:col>7</xdr:col>
                    <xdr:colOff>2200275</xdr:colOff>
                    <xdr:row>53</xdr:row>
                    <xdr:rowOff>9525</xdr:rowOff>
                  </to>
                </anchor>
              </controlPr>
            </control>
          </mc:Choice>
        </mc:AlternateContent>
        <mc:AlternateContent xmlns:mc="http://schemas.openxmlformats.org/markup-compatibility/2006">
          <mc:Choice Requires="x14">
            <control shapeId="11322" r:id="rId56" name="Drop Down 58">
              <controlPr defaultSize="0" autoLine="0" autoPict="0" macro="[0]!DropDown96_Change">
                <anchor moveWithCells="1">
                  <from>
                    <xdr:col>8</xdr:col>
                    <xdr:colOff>9525</xdr:colOff>
                    <xdr:row>52</xdr:row>
                    <xdr:rowOff>19050</xdr:rowOff>
                  </from>
                  <to>
                    <xdr:col>9</xdr:col>
                    <xdr:colOff>2124075</xdr:colOff>
                    <xdr:row>53</xdr:row>
                    <xdr:rowOff>9525</xdr:rowOff>
                  </to>
                </anchor>
              </controlPr>
            </control>
          </mc:Choice>
        </mc:AlternateContent>
        <mc:AlternateContent xmlns:mc="http://schemas.openxmlformats.org/markup-compatibility/2006">
          <mc:Choice Requires="x14">
            <control shapeId="11323" r:id="rId57" name="Drop Down 59">
              <controlPr defaultSize="0" autoLine="0" autoPict="0" macro="[0]!DropDown96_Change">
                <anchor moveWithCells="1">
                  <from>
                    <xdr:col>10</xdr:col>
                    <xdr:colOff>28575</xdr:colOff>
                    <xdr:row>52</xdr:row>
                    <xdr:rowOff>19050</xdr:rowOff>
                  </from>
                  <to>
                    <xdr:col>11</xdr:col>
                    <xdr:colOff>1609725</xdr:colOff>
                    <xdr:row>53</xdr:row>
                    <xdr:rowOff>9525</xdr:rowOff>
                  </to>
                </anchor>
              </controlPr>
            </control>
          </mc:Choice>
        </mc:AlternateContent>
        <mc:AlternateContent xmlns:mc="http://schemas.openxmlformats.org/markup-compatibility/2006">
          <mc:Choice Requires="x14">
            <control shapeId="11324" r:id="rId58" name="Drop Down 60">
              <controlPr defaultSize="0" autoLine="0" autoPict="0" macro="[0]!DropDown96_Change">
                <anchor moveWithCells="1">
                  <from>
                    <xdr:col>12</xdr:col>
                    <xdr:colOff>28575</xdr:colOff>
                    <xdr:row>52</xdr:row>
                    <xdr:rowOff>19050</xdr:rowOff>
                  </from>
                  <to>
                    <xdr:col>13</xdr:col>
                    <xdr:colOff>2181225</xdr:colOff>
                    <xdr:row>53</xdr:row>
                    <xdr:rowOff>9525</xdr:rowOff>
                  </to>
                </anchor>
              </controlPr>
            </control>
          </mc:Choice>
        </mc:AlternateContent>
        <mc:AlternateContent xmlns:mc="http://schemas.openxmlformats.org/markup-compatibility/2006">
          <mc:Choice Requires="x14">
            <control shapeId="11325" r:id="rId59" name="Drop Down 61">
              <controlPr defaultSize="0" autoLine="0" autoPict="0" macro="[0]!DropDown96_Change">
                <anchor moveWithCells="1">
                  <from>
                    <xdr:col>6</xdr:col>
                    <xdr:colOff>47625</xdr:colOff>
                    <xdr:row>55</xdr:row>
                    <xdr:rowOff>19050</xdr:rowOff>
                  </from>
                  <to>
                    <xdr:col>7</xdr:col>
                    <xdr:colOff>2200275</xdr:colOff>
                    <xdr:row>56</xdr:row>
                    <xdr:rowOff>9525</xdr:rowOff>
                  </to>
                </anchor>
              </controlPr>
            </control>
          </mc:Choice>
        </mc:AlternateContent>
        <mc:AlternateContent xmlns:mc="http://schemas.openxmlformats.org/markup-compatibility/2006">
          <mc:Choice Requires="x14">
            <control shapeId="11326" r:id="rId60" name="Drop Down 62">
              <controlPr defaultSize="0" autoLine="0" autoPict="0" macro="[0]!DropDown96_Change">
                <anchor moveWithCells="1">
                  <from>
                    <xdr:col>8</xdr:col>
                    <xdr:colOff>9525</xdr:colOff>
                    <xdr:row>55</xdr:row>
                    <xdr:rowOff>19050</xdr:rowOff>
                  </from>
                  <to>
                    <xdr:col>9</xdr:col>
                    <xdr:colOff>2124075</xdr:colOff>
                    <xdr:row>56</xdr:row>
                    <xdr:rowOff>9525</xdr:rowOff>
                  </to>
                </anchor>
              </controlPr>
            </control>
          </mc:Choice>
        </mc:AlternateContent>
        <mc:AlternateContent xmlns:mc="http://schemas.openxmlformats.org/markup-compatibility/2006">
          <mc:Choice Requires="x14">
            <control shapeId="11327" r:id="rId61" name="Drop Down 63">
              <controlPr defaultSize="0" autoLine="0" autoPict="0" macro="[0]!DropDown96_Change">
                <anchor moveWithCells="1">
                  <from>
                    <xdr:col>10</xdr:col>
                    <xdr:colOff>28575</xdr:colOff>
                    <xdr:row>55</xdr:row>
                    <xdr:rowOff>19050</xdr:rowOff>
                  </from>
                  <to>
                    <xdr:col>11</xdr:col>
                    <xdr:colOff>1609725</xdr:colOff>
                    <xdr:row>56</xdr:row>
                    <xdr:rowOff>9525</xdr:rowOff>
                  </to>
                </anchor>
              </controlPr>
            </control>
          </mc:Choice>
        </mc:AlternateContent>
        <mc:AlternateContent xmlns:mc="http://schemas.openxmlformats.org/markup-compatibility/2006">
          <mc:Choice Requires="x14">
            <control shapeId="11328" r:id="rId62" name="Drop Down 64">
              <controlPr defaultSize="0" autoLine="0" autoPict="0" macro="[0]!DropDown96_Change">
                <anchor moveWithCells="1">
                  <from>
                    <xdr:col>12</xdr:col>
                    <xdr:colOff>28575</xdr:colOff>
                    <xdr:row>55</xdr:row>
                    <xdr:rowOff>19050</xdr:rowOff>
                  </from>
                  <to>
                    <xdr:col>13</xdr:col>
                    <xdr:colOff>2181225</xdr:colOff>
                    <xdr:row>56</xdr:row>
                    <xdr:rowOff>9525</xdr:rowOff>
                  </to>
                </anchor>
              </controlPr>
            </control>
          </mc:Choice>
        </mc:AlternateContent>
        <mc:AlternateContent xmlns:mc="http://schemas.openxmlformats.org/markup-compatibility/2006">
          <mc:Choice Requires="x14">
            <control shapeId="11329" r:id="rId63" name="Drop Down 65">
              <controlPr locked="0" defaultSize="0" autoLine="0" autoPict="0" macro="[0]!DropDown96_Change">
                <anchor moveWithCells="1">
                  <from>
                    <xdr:col>1</xdr:col>
                    <xdr:colOff>19050</xdr:colOff>
                    <xdr:row>24</xdr:row>
                    <xdr:rowOff>9525</xdr:rowOff>
                  </from>
                  <to>
                    <xdr:col>2</xdr:col>
                    <xdr:colOff>0</xdr:colOff>
                    <xdr:row>24</xdr:row>
                    <xdr:rowOff>228600</xdr:rowOff>
                  </to>
                </anchor>
              </controlPr>
            </control>
          </mc:Choice>
        </mc:AlternateContent>
        <mc:AlternateContent xmlns:mc="http://schemas.openxmlformats.org/markup-compatibility/2006">
          <mc:Choice Requires="x14">
            <control shapeId="11330" r:id="rId64" name="Drop Down 66">
              <controlPr defaultSize="0" autoLine="0" autoPict="0" macro="[0]!DropDown96_Change">
                <anchor moveWithCells="1">
                  <from>
                    <xdr:col>14</xdr:col>
                    <xdr:colOff>28575</xdr:colOff>
                    <xdr:row>28</xdr:row>
                    <xdr:rowOff>38100</xdr:rowOff>
                  </from>
                  <to>
                    <xdr:col>15</xdr:col>
                    <xdr:colOff>2266950</xdr:colOff>
                    <xdr:row>29</xdr:row>
                    <xdr:rowOff>0</xdr:rowOff>
                  </to>
                </anchor>
              </controlPr>
            </control>
          </mc:Choice>
        </mc:AlternateContent>
        <mc:AlternateContent xmlns:mc="http://schemas.openxmlformats.org/markup-compatibility/2006">
          <mc:Choice Requires="x14">
            <control shapeId="11331" r:id="rId65" name="Drop Down 67">
              <controlPr defaultSize="0" autoLine="0" autoPict="0" macro="[0]!DropDown96_Change">
                <anchor moveWithCells="1">
                  <from>
                    <xdr:col>14</xdr:col>
                    <xdr:colOff>38100</xdr:colOff>
                    <xdr:row>31</xdr:row>
                    <xdr:rowOff>9525</xdr:rowOff>
                  </from>
                  <to>
                    <xdr:col>16</xdr:col>
                    <xdr:colOff>0</xdr:colOff>
                    <xdr:row>31</xdr:row>
                    <xdr:rowOff>266700</xdr:rowOff>
                  </to>
                </anchor>
              </controlPr>
            </control>
          </mc:Choice>
        </mc:AlternateContent>
        <mc:AlternateContent xmlns:mc="http://schemas.openxmlformats.org/markup-compatibility/2006">
          <mc:Choice Requires="x14">
            <control shapeId="11332" r:id="rId66" name="Drop Down 68">
              <controlPr defaultSize="0" autoLine="0" autoPict="0" macro="[0]!DropDown96_Change">
                <anchor moveWithCells="1">
                  <from>
                    <xdr:col>14</xdr:col>
                    <xdr:colOff>19050</xdr:colOff>
                    <xdr:row>34</xdr:row>
                    <xdr:rowOff>28575</xdr:rowOff>
                  </from>
                  <to>
                    <xdr:col>16</xdr:col>
                    <xdr:colOff>0</xdr:colOff>
                    <xdr:row>35</xdr:row>
                    <xdr:rowOff>28575</xdr:rowOff>
                  </to>
                </anchor>
              </controlPr>
            </control>
          </mc:Choice>
        </mc:AlternateContent>
        <mc:AlternateContent xmlns:mc="http://schemas.openxmlformats.org/markup-compatibility/2006">
          <mc:Choice Requires="x14">
            <control shapeId="11333" r:id="rId67" name="Drop Down 69">
              <controlPr defaultSize="0" autoLine="0" autoPict="0" macro="[0]!DropDown96_Change">
                <anchor moveWithCells="1">
                  <from>
                    <xdr:col>14</xdr:col>
                    <xdr:colOff>28575</xdr:colOff>
                    <xdr:row>37</xdr:row>
                    <xdr:rowOff>28575</xdr:rowOff>
                  </from>
                  <to>
                    <xdr:col>15</xdr:col>
                    <xdr:colOff>2266950</xdr:colOff>
                    <xdr:row>38</xdr:row>
                    <xdr:rowOff>28575</xdr:rowOff>
                  </to>
                </anchor>
              </controlPr>
            </control>
          </mc:Choice>
        </mc:AlternateContent>
        <mc:AlternateContent xmlns:mc="http://schemas.openxmlformats.org/markup-compatibility/2006">
          <mc:Choice Requires="x14">
            <control shapeId="11334" r:id="rId68" name="Drop Down 70">
              <controlPr defaultSize="0" autoLine="0" autoPict="0" macro="[0]!DropDown96_Change">
                <anchor moveWithCells="1">
                  <from>
                    <xdr:col>14</xdr:col>
                    <xdr:colOff>28575</xdr:colOff>
                    <xdr:row>40</xdr:row>
                    <xdr:rowOff>28575</xdr:rowOff>
                  </from>
                  <to>
                    <xdr:col>15</xdr:col>
                    <xdr:colOff>2266950</xdr:colOff>
                    <xdr:row>41</xdr:row>
                    <xdr:rowOff>28575</xdr:rowOff>
                  </to>
                </anchor>
              </controlPr>
            </control>
          </mc:Choice>
        </mc:AlternateContent>
        <mc:AlternateContent xmlns:mc="http://schemas.openxmlformats.org/markup-compatibility/2006">
          <mc:Choice Requires="x14">
            <control shapeId="11335" r:id="rId69" name="Drop Down 71">
              <controlPr defaultSize="0" autoLine="0" autoPict="0" macro="[0]!DropDown96_Change">
                <anchor moveWithCells="1">
                  <from>
                    <xdr:col>14</xdr:col>
                    <xdr:colOff>28575</xdr:colOff>
                    <xdr:row>43</xdr:row>
                    <xdr:rowOff>28575</xdr:rowOff>
                  </from>
                  <to>
                    <xdr:col>15</xdr:col>
                    <xdr:colOff>2266950</xdr:colOff>
                    <xdr:row>44</xdr:row>
                    <xdr:rowOff>28575</xdr:rowOff>
                  </to>
                </anchor>
              </controlPr>
            </control>
          </mc:Choice>
        </mc:AlternateContent>
        <mc:AlternateContent xmlns:mc="http://schemas.openxmlformats.org/markup-compatibility/2006">
          <mc:Choice Requires="x14">
            <control shapeId="11336" r:id="rId70" name="Drop Down 72">
              <controlPr defaultSize="0" autoLine="0" autoPict="0" macro="[0]!DropDown96_Change">
                <anchor moveWithCells="1">
                  <from>
                    <xdr:col>14</xdr:col>
                    <xdr:colOff>38100</xdr:colOff>
                    <xdr:row>46</xdr:row>
                    <xdr:rowOff>9525</xdr:rowOff>
                  </from>
                  <to>
                    <xdr:col>16</xdr:col>
                    <xdr:colOff>0</xdr:colOff>
                    <xdr:row>47</xdr:row>
                    <xdr:rowOff>9525</xdr:rowOff>
                  </to>
                </anchor>
              </controlPr>
            </control>
          </mc:Choice>
        </mc:AlternateContent>
        <mc:AlternateContent xmlns:mc="http://schemas.openxmlformats.org/markup-compatibility/2006">
          <mc:Choice Requires="x14">
            <control shapeId="11337" r:id="rId71" name="Drop Down 73">
              <controlPr defaultSize="0" autoLine="0" autoPict="0" macro="[0]!DropDown96_Change">
                <anchor moveWithCells="1">
                  <from>
                    <xdr:col>14</xdr:col>
                    <xdr:colOff>19050</xdr:colOff>
                    <xdr:row>49</xdr:row>
                    <xdr:rowOff>19050</xdr:rowOff>
                  </from>
                  <to>
                    <xdr:col>15</xdr:col>
                    <xdr:colOff>2266950</xdr:colOff>
                    <xdr:row>50</xdr:row>
                    <xdr:rowOff>9525</xdr:rowOff>
                  </to>
                </anchor>
              </controlPr>
            </control>
          </mc:Choice>
        </mc:AlternateContent>
        <mc:AlternateContent xmlns:mc="http://schemas.openxmlformats.org/markup-compatibility/2006">
          <mc:Choice Requires="x14">
            <control shapeId="11338" r:id="rId72" name="Drop Down 74">
              <controlPr defaultSize="0" autoLine="0" autoPict="0" macro="[0]!DropDown96_Change">
                <anchor moveWithCells="1">
                  <from>
                    <xdr:col>14</xdr:col>
                    <xdr:colOff>28575</xdr:colOff>
                    <xdr:row>52</xdr:row>
                    <xdr:rowOff>19050</xdr:rowOff>
                  </from>
                  <to>
                    <xdr:col>15</xdr:col>
                    <xdr:colOff>2266950</xdr:colOff>
                    <xdr:row>53</xdr:row>
                    <xdr:rowOff>9525</xdr:rowOff>
                  </to>
                </anchor>
              </controlPr>
            </control>
          </mc:Choice>
        </mc:AlternateContent>
        <mc:AlternateContent xmlns:mc="http://schemas.openxmlformats.org/markup-compatibility/2006">
          <mc:Choice Requires="x14">
            <control shapeId="11339" r:id="rId73" name="Drop Down 75">
              <controlPr defaultSize="0" autoLine="0" autoPict="0" macro="[0]!DropDown96_Change">
                <anchor moveWithCells="1">
                  <from>
                    <xdr:col>14</xdr:col>
                    <xdr:colOff>28575</xdr:colOff>
                    <xdr:row>55</xdr:row>
                    <xdr:rowOff>19050</xdr:rowOff>
                  </from>
                  <to>
                    <xdr:col>15</xdr:col>
                    <xdr:colOff>2266950</xdr:colOff>
                    <xdr:row>56</xdr:row>
                    <xdr:rowOff>9525</xdr:rowOff>
                  </to>
                </anchor>
              </controlPr>
            </control>
          </mc:Choice>
        </mc:AlternateContent>
        <mc:AlternateContent xmlns:mc="http://schemas.openxmlformats.org/markup-compatibility/2006">
          <mc:Choice Requires="x14">
            <control shapeId="11265" r:id="rId74" name="Drop Down 1">
              <controlPr locked="0" defaultSize="0" autoLine="0" autoPict="0" macro="[0]!DropDown96_Change">
                <anchor moveWithCells="1">
                  <from>
                    <xdr:col>1</xdr:col>
                    <xdr:colOff>0</xdr:colOff>
                    <xdr:row>29</xdr:row>
                    <xdr:rowOff>9525</xdr:rowOff>
                  </from>
                  <to>
                    <xdr:col>2</xdr:col>
                    <xdr:colOff>0</xdr:colOff>
                    <xdr:row>31</xdr:row>
                    <xdr:rowOff>28575</xdr:rowOff>
                  </to>
                </anchor>
              </controlPr>
            </control>
          </mc:Choice>
        </mc:AlternateContent>
        <mc:AlternateContent xmlns:mc="http://schemas.openxmlformats.org/markup-compatibility/2006">
          <mc:Choice Requires="x14">
            <control shapeId="11595" r:id="rId75" name="Drop Down 331">
              <controlPr defaultSize="0" autoLine="0" autoPict="0">
                <anchor moveWithCells="1">
                  <from>
                    <xdr:col>1</xdr:col>
                    <xdr:colOff>2247900</xdr:colOff>
                    <xdr:row>29</xdr:row>
                    <xdr:rowOff>0</xdr:rowOff>
                  </from>
                  <to>
                    <xdr:col>3</xdr:col>
                    <xdr:colOff>38100</xdr:colOff>
                    <xdr:row>29</xdr:row>
                    <xdr:rowOff>247650</xdr:rowOff>
                  </to>
                </anchor>
              </controlPr>
            </control>
          </mc:Choice>
        </mc:AlternateContent>
        <mc:AlternateContent xmlns:mc="http://schemas.openxmlformats.org/markup-compatibility/2006">
          <mc:Choice Requires="x14">
            <control shapeId="11598" r:id="rId76" name="Drop Down 334">
              <controlPr defaultSize="0" autoLine="0" autoPict="0">
                <anchor moveWithCells="1">
                  <from>
                    <xdr:col>2</xdr:col>
                    <xdr:colOff>28575</xdr:colOff>
                    <xdr:row>32</xdr:row>
                    <xdr:rowOff>28575</xdr:rowOff>
                  </from>
                  <to>
                    <xdr:col>3</xdr:col>
                    <xdr:colOff>28575</xdr:colOff>
                    <xdr:row>32</xdr:row>
                    <xdr:rowOff>228600</xdr:rowOff>
                  </to>
                </anchor>
              </controlPr>
            </control>
          </mc:Choice>
        </mc:AlternateContent>
        <mc:AlternateContent xmlns:mc="http://schemas.openxmlformats.org/markup-compatibility/2006">
          <mc:Choice Requires="x14">
            <control shapeId="11605" r:id="rId77" name="Drop Down 341">
              <controlPr defaultSize="0" autoLine="0" autoPict="0">
                <anchor moveWithCells="1">
                  <from>
                    <xdr:col>2</xdr:col>
                    <xdr:colOff>28575</xdr:colOff>
                    <xdr:row>35</xdr:row>
                    <xdr:rowOff>28575</xdr:rowOff>
                  </from>
                  <to>
                    <xdr:col>3</xdr:col>
                    <xdr:colOff>28575</xdr:colOff>
                    <xdr:row>36</xdr:row>
                    <xdr:rowOff>0</xdr:rowOff>
                  </to>
                </anchor>
              </controlPr>
            </control>
          </mc:Choice>
        </mc:AlternateContent>
        <mc:AlternateContent xmlns:mc="http://schemas.openxmlformats.org/markup-compatibility/2006">
          <mc:Choice Requires="x14">
            <control shapeId="11609" r:id="rId78" name="Drop Down 345">
              <controlPr defaultSize="0" autoLine="0" autoPict="0">
                <anchor moveWithCells="1">
                  <from>
                    <xdr:col>2</xdr:col>
                    <xdr:colOff>28575</xdr:colOff>
                    <xdr:row>38</xdr:row>
                    <xdr:rowOff>9525</xdr:rowOff>
                  </from>
                  <to>
                    <xdr:col>3</xdr:col>
                    <xdr:colOff>9525</xdr:colOff>
                    <xdr:row>39</xdr:row>
                    <xdr:rowOff>0</xdr:rowOff>
                  </to>
                </anchor>
              </controlPr>
            </control>
          </mc:Choice>
        </mc:AlternateContent>
        <mc:AlternateContent xmlns:mc="http://schemas.openxmlformats.org/markup-compatibility/2006">
          <mc:Choice Requires="x14">
            <control shapeId="11610" r:id="rId79" name="Drop Down 346">
              <controlPr defaultSize="0" autoLine="0" autoPict="0">
                <anchor moveWithCells="1">
                  <from>
                    <xdr:col>2</xdr:col>
                    <xdr:colOff>9525</xdr:colOff>
                    <xdr:row>41</xdr:row>
                    <xdr:rowOff>9525</xdr:rowOff>
                  </from>
                  <to>
                    <xdr:col>3</xdr:col>
                    <xdr:colOff>9525</xdr:colOff>
                    <xdr:row>41</xdr:row>
                    <xdr:rowOff>219075</xdr:rowOff>
                  </to>
                </anchor>
              </controlPr>
            </control>
          </mc:Choice>
        </mc:AlternateContent>
        <mc:AlternateContent xmlns:mc="http://schemas.openxmlformats.org/markup-compatibility/2006">
          <mc:Choice Requires="x14">
            <control shapeId="11611" r:id="rId80" name="Drop Down 347">
              <controlPr defaultSize="0" autoLine="0" autoPict="0">
                <anchor moveWithCells="1">
                  <from>
                    <xdr:col>2</xdr:col>
                    <xdr:colOff>28575</xdr:colOff>
                    <xdr:row>44</xdr:row>
                    <xdr:rowOff>28575</xdr:rowOff>
                  </from>
                  <to>
                    <xdr:col>3</xdr:col>
                    <xdr:colOff>0</xdr:colOff>
                    <xdr:row>44</xdr:row>
                    <xdr:rowOff>238125</xdr:rowOff>
                  </to>
                </anchor>
              </controlPr>
            </control>
          </mc:Choice>
        </mc:AlternateContent>
        <mc:AlternateContent xmlns:mc="http://schemas.openxmlformats.org/markup-compatibility/2006">
          <mc:Choice Requires="x14">
            <control shapeId="11612" r:id="rId81" name="Drop Down 348">
              <controlPr defaultSize="0" autoLine="0" autoPict="0">
                <anchor moveWithCells="1">
                  <from>
                    <xdr:col>2</xdr:col>
                    <xdr:colOff>28575</xdr:colOff>
                    <xdr:row>47</xdr:row>
                    <xdr:rowOff>9525</xdr:rowOff>
                  </from>
                  <to>
                    <xdr:col>3</xdr:col>
                    <xdr:colOff>28575</xdr:colOff>
                    <xdr:row>47</xdr:row>
                    <xdr:rowOff>219075</xdr:rowOff>
                  </to>
                </anchor>
              </controlPr>
            </control>
          </mc:Choice>
        </mc:AlternateContent>
        <mc:AlternateContent xmlns:mc="http://schemas.openxmlformats.org/markup-compatibility/2006">
          <mc:Choice Requires="x14">
            <control shapeId="11613" r:id="rId82" name="Drop Down 349">
              <controlPr defaultSize="0" autoLine="0" autoPict="0">
                <anchor moveWithCells="1">
                  <from>
                    <xdr:col>2</xdr:col>
                    <xdr:colOff>9525</xdr:colOff>
                    <xdr:row>50</xdr:row>
                    <xdr:rowOff>9525</xdr:rowOff>
                  </from>
                  <to>
                    <xdr:col>3</xdr:col>
                    <xdr:colOff>0</xdr:colOff>
                    <xdr:row>51</xdr:row>
                    <xdr:rowOff>0</xdr:rowOff>
                  </to>
                </anchor>
              </controlPr>
            </control>
          </mc:Choice>
        </mc:AlternateContent>
        <mc:AlternateContent xmlns:mc="http://schemas.openxmlformats.org/markup-compatibility/2006">
          <mc:Choice Requires="x14">
            <control shapeId="11614" r:id="rId83" name="Drop Down 350">
              <controlPr defaultSize="0" autoLine="0" autoPict="0">
                <anchor moveWithCells="1">
                  <from>
                    <xdr:col>2</xdr:col>
                    <xdr:colOff>9525</xdr:colOff>
                    <xdr:row>53</xdr:row>
                    <xdr:rowOff>28575</xdr:rowOff>
                  </from>
                  <to>
                    <xdr:col>3</xdr:col>
                    <xdr:colOff>28575</xdr:colOff>
                    <xdr:row>53</xdr:row>
                    <xdr:rowOff>228600</xdr:rowOff>
                  </to>
                </anchor>
              </controlPr>
            </control>
          </mc:Choice>
        </mc:AlternateContent>
        <mc:AlternateContent xmlns:mc="http://schemas.openxmlformats.org/markup-compatibility/2006">
          <mc:Choice Requires="x14">
            <control shapeId="11617" r:id="rId84" name="Drop Down 353">
              <controlPr defaultSize="0" autoLine="0" autoPict="0">
                <anchor moveWithCells="1">
                  <from>
                    <xdr:col>2</xdr:col>
                    <xdr:colOff>28575</xdr:colOff>
                    <xdr:row>56</xdr:row>
                    <xdr:rowOff>9525</xdr:rowOff>
                  </from>
                  <to>
                    <xdr:col>3</xdr:col>
                    <xdr:colOff>0</xdr:colOff>
                    <xdr:row>56</xdr:row>
                    <xdr:rowOff>238125</xdr:rowOff>
                  </to>
                </anchor>
              </controlPr>
            </control>
          </mc:Choice>
        </mc:AlternateContent>
        <mc:AlternateContent xmlns:mc="http://schemas.openxmlformats.org/markup-compatibility/2006">
          <mc:Choice Requires="x14">
            <control shapeId="11690" r:id="rId85" name="Drop Down 426">
              <controlPr locked="0" defaultSize="0" autoLine="0" autoPict="0">
                <anchor moveWithCells="1">
                  <from>
                    <xdr:col>1</xdr:col>
                    <xdr:colOff>0</xdr:colOff>
                    <xdr:row>32</xdr:row>
                    <xdr:rowOff>9525</xdr:rowOff>
                  </from>
                  <to>
                    <xdr:col>2</xdr:col>
                    <xdr:colOff>0</xdr:colOff>
                    <xdr:row>34</xdr:row>
                    <xdr:rowOff>47625</xdr:rowOff>
                  </to>
                </anchor>
              </controlPr>
            </control>
          </mc:Choice>
        </mc:AlternateContent>
        <mc:AlternateContent xmlns:mc="http://schemas.openxmlformats.org/markup-compatibility/2006">
          <mc:Choice Requires="x14">
            <control shapeId="11691" r:id="rId86" name="Drop Down 427">
              <controlPr locked="0" defaultSize="0" autoLine="0" autoPict="0">
                <anchor moveWithCells="1">
                  <from>
                    <xdr:col>1</xdr:col>
                    <xdr:colOff>0</xdr:colOff>
                    <xdr:row>35</xdr:row>
                    <xdr:rowOff>9525</xdr:rowOff>
                  </from>
                  <to>
                    <xdr:col>2</xdr:col>
                    <xdr:colOff>0</xdr:colOff>
                    <xdr:row>36</xdr:row>
                    <xdr:rowOff>57150</xdr:rowOff>
                  </to>
                </anchor>
              </controlPr>
            </control>
          </mc:Choice>
        </mc:AlternateContent>
        <mc:AlternateContent xmlns:mc="http://schemas.openxmlformats.org/markup-compatibility/2006">
          <mc:Choice Requires="x14">
            <control shapeId="11692" r:id="rId87" name="Drop Down 428">
              <controlPr locked="0" defaultSize="0" autoLine="0" autoPict="0">
                <anchor moveWithCells="1">
                  <from>
                    <xdr:col>1</xdr:col>
                    <xdr:colOff>0</xdr:colOff>
                    <xdr:row>38</xdr:row>
                    <xdr:rowOff>9525</xdr:rowOff>
                  </from>
                  <to>
                    <xdr:col>2</xdr:col>
                    <xdr:colOff>0</xdr:colOff>
                    <xdr:row>39</xdr:row>
                    <xdr:rowOff>95250</xdr:rowOff>
                  </to>
                </anchor>
              </controlPr>
            </control>
          </mc:Choice>
        </mc:AlternateContent>
        <mc:AlternateContent xmlns:mc="http://schemas.openxmlformats.org/markup-compatibility/2006">
          <mc:Choice Requires="x14">
            <control shapeId="11693" r:id="rId88" name="Drop Down 429">
              <controlPr locked="0" defaultSize="0" autoLine="0" autoPict="0">
                <anchor moveWithCells="1">
                  <from>
                    <xdr:col>1</xdr:col>
                    <xdr:colOff>0</xdr:colOff>
                    <xdr:row>41</xdr:row>
                    <xdr:rowOff>9525</xdr:rowOff>
                  </from>
                  <to>
                    <xdr:col>2</xdr:col>
                    <xdr:colOff>0</xdr:colOff>
                    <xdr:row>42</xdr:row>
                    <xdr:rowOff>85725</xdr:rowOff>
                  </to>
                </anchor>
              </controlPr>
            </control>
          </mc:Choice>
        </mc:AlternateContent>
        <mc:AlternateContent xmlns:mc="http://schemas.openxmlformats.org/markup-compatibility/2006">
          <mc:Choice Requires="x14">
            <control shapeId="11695" r:id="rId89" name="Drop Down 431">
              <controlPr locked="0" defaultSize="0" autoLine="0" autoPict="0">
                <anchor moveWithCells="1">
                  <from>
                    <xdr:col>3</xdr:col>
                    <xdr:colOff>9525</xdr:colOff>
                    <xdr:row>8</xdr:row>
                    <xdr:rowOff>9525</xdr:rowOff>
                  </from>
                  <to>
                    <xdr:col>6</xdr:col>
                    <xdr:colOff>419100</xdr:colOff>
                    <xdr:row>8</xdr:row>
                    <xdr:rowOff>219075</xdr:rowOff>
                  </to>
                </anchor>
              </controlPr>
            </control>
          </mc:Choice>
        </mc:AlternateContent>
        <mc:AlternateContent xmlns:mc="http://schemas.openxmlformats.org/markup-compatibility/2006">
          <mc:Choice Requires="x14">
            <control shapeId="11696" r:id="rId90" name="Drop Down 432">
              <controlPr defaultSize="0" autoLine="0" autoPict="0">
                <anchor moveWithCells="1">
                  <from>
                    <xdr:col>4</xdr:col>
                    <xdr:colOff>9525</xdr:colOff>
                    <xdr:row>15</xdr:row>
                    <xdr:rowOff>9525</xdr:rowOff>
                  </from>
                  <to>
                    <xdr:col>4</xdr:col>
                    <xdr:colOff>952500</xdr:colOff>
                    <xdr:row>16</xdr:row>
                    <xdr:rowOff>0</xdr:rowOff>
                  </to>
                </anchor>
              </controlPr>
            </control>
          </mc:Choice>
        </mc:AlternateContent>
        <mc:AlternateContent xmlns:mc="http://schemas.openxmlformats.org/markup-compatibility/2006">
          <mc:Choice Requires="x14">
            <control shapeId="11697" r:id="rId91" name="Drop Down 433">
              <controlPr locked="0" defaultSize="0" autoLine="0" autoPict="0">
                <anchor moveWithCells="1">
                  <from>
                    <xdr:col>1</xdr:col>
                    <xdr:colOff>19050</xdr:colOff>
                    <xdr:row>20</xdr:row>
                    <xdr:rowOff>9525</xdr:rowOff>
                  </from>
                  <to>
                    <xdr:col>2</xdr:col>
                    <xdr:colOff>0</xdr:colOff>
                    <xdr:row>20</xdr:row>
                    <xdr:rowOff>228600</xdr:rowOff>
                  </to>
                </anchor>
              </controlPr>
            </control>
          </mc:Choice>
        </mc:AlternateContent>
        <mc:AlternateContent xmlns:mc="http://schemas.openxmlformats.org/markup-compatibility/2006">
          <mc:Choice Requires="x14">
            <control shapeId="11698" r:id="rId92" name="Drop Down 434">
              <controlPr locked="0" defaultSize="0" autoLine="0" autoPict="0">
                <anchor moveWithCells="1">
                  <from>
                    <xdr:col>1</xdr:col>
                    <xdr:colOff>19050</xdr:colOff>
                    <xdr:row>21</xdr:row>
                    <xdr:rowOff>9525</xdr:rowOff>
                  </from>
                  <to>
                    <xdr:col>2</xdr:col>
                    <xdr:colOff>0</xdr:colOff>
                    <xdr:row>21</xdr:row>
                    <xdr:rowOff>228600</xdr:rowOff>
                  </to>
                </anchor>
              </controlPr>
            </control>
          </mc:Choice>
        </mc:AlternateContent>
        <mc:AlternateContent xmlns:mc="http://schemas.openxmlformats.org/markup-compatibility/2006">
          <mc:Choice Requires="x14">
            <control shapeId="11699" r:id="rId93" name="Drop Down 435">
              <controlPr locked="0" defaultSize="0" autoLine="0" autoPict="0">
                <anchor moveWithCells="1">
                  <from>
                    <xdr:col>1</xdr:col>
                    <xdr:colOff>19050</xdr:colOff>
                    <xdr:row>22</xdr:row>
                    <xdr:rowOff>9525</xdr:rowOff>
                  </from>
                  <to>
                    <xdr:col>2</xdr:col>
                    <xdr:colOff>0</xdr:colOff>
                    <xdr:row>22</xdr:row>
                    <xdr:rowOff>228600</xdr:rowOff>
                  </to>
                </anchor>
              </controlPr>
            </control>
          </mc:Choice>
        </mc:AlternateContent>
        <mc:AlternateContent xmlns:mc="http://schemas.openxmlformats.org/markup-compatibility/2006">
          <mc:Choice Requires="x14">
            <control shapeId="11700" r:id="rId94" name="Drop Down 436">
              <controlPr locked="0" defaultSize="0" autoLine="0" autoPict="0">
                <anchor moveWithCells="1">
                  <from>
                    <xdr:col>1</xdr:col>
                    <xdr:colOff>19050</xdr:colOff>
                    <xdr:row>23</xdr:row>
                    <xdr:rowOff>9525</xdr:rowOff>
                  </from>
                  <to>
                    <xdr:col>2</xdr:col>
                    <xdr:colOff>0</xdr:colOff>
                    <xdr:row>23</xdr:row>
                    <xdr:rowOff>228600</xdr:rowOff>
                  </to>
                </anchor>
              </controlPr>
            </control>
          </mc:Choice>
        </mc:AlternateContent>
        <mc:AlternateContent xmlns:mc="http://schemas.openxmlformats.org/markup-compatibility/2006">
          <mc:Choice Requires="x14">
            <control shapeId="11701" r:id="rId95" name="Drop Down 437">
              <controlPr defaultSize="0" autoLine="0" autoPict="0">
                <anchor moveWithCells="1">
                  <from>
                    <xdr:col>4</xdr:col>
                    <xdr:colOff>9525</xdr:colOff>
                    <xdr:row>10</xdr:row>
                    <xdr:rowOff>9525</xdr:rowOff>
                  </from>
                  <to>
                    <xdr:col>4</xdr:col>
                    <xdr:colOff>800100</xdr:colOff>
                    <xdr:row>11</xdr:row>
                    <xdr:rowOff>0</xdr:rowOff>
                  </to>
                </anchor>
              </controlPr>
            </control>
          </mc:Choice>
        </mc:AlternateContent>
        <mc:AlternateContent xmlns:mc="http://schemas.openxmlformats.org/markup-compatibility/2006">
          <mc:Choice Requires="x14">
            <control shapeId="11702" r:id="rId96" name="Drop Down 438">
              <controlPr defaultSize="0" autoLine="0" autoPict="0">
                <anchor moveWithCells="1">
                  <from>
                    <xdr:col>4</xdr:col>
                    <xdr:colOff>9525</xdr:colOff>
                    <xdr:row>11</xdr:row>
                    <xdr:rowOff>9525</xdr:rowOff>
                  </from>
                  <to>
                    <xdr:col>4</xdr:col>
                    <xdr:colOff>800100</xdr:colOff>
                    <xdr:row>12</xdr:row>
                    <xdr:rowOff>0</xdr:rowOff>
                  </to>
                </anchor>
              </controlPr>
            </control>
          </mc:Choice>
        </mc:AlternateContent>
        <mc:AlternateContent xmlns:mc="http://schemas.openxmlformats.org/markup-compatibility/2006">
          <mc:Choice Requires="x14">
            <control shapeId="11703" r:id="rId97" name="Drop Down 439">
              <controlPr defaultSize="0" autoLine="0" autoPict="0">
                <anchor moveWithCells="1">
                  <from>
                    <xdr:col>6</xdr:col>
                    <xdr:colOff>57150</xdr:colOff>
                    <xdr:row>28</xdr:row>
                    <xdr:rowOff>19050</xdr:rowOff>
                  </from>
                  <to>
                    <xdr:col>7</xdr:col>
                    <xdr:colOff>2219325</xdr:colOff>
                    <xdr:row>28</xdr:row>
                    <xdr:rowOff>276225</xdr:rowOff>
                  </to>
                </anchor>
              </controlPr>
            </control>
          </mc:Choice>
        </mc:AlternateContent>
        <mc:AlternateContent xmlns:mc="http://schemas.openxmlformats.org/markup-compatibility/2006">
          <mc:Choice Requires="x14">
            <control shapeId="11704" r:id="rId98" name="Drop Down 440">
              <controlPr defaultSize="0" autoLine="0" autoPict="0">
                <anchor moveWithCells="1">
                  <from>
                    <xdr:col>8</xdr:col>
                    <xdr:colOff>9525</xdr:colOff>
                    <xdr:row>28</xdr:row>
                    <xdr:rowOff>38100</xdr:rowOff>
                  </from>
                  <to>
                    <xdr:col>9</xdr:col>
                    <xdr:colOff>2133600</xdr:colOff>
                    <xdr:row>29</xdr:row>
                    <xdr:rowOff>0</xdr:rowOff>
                  </to>
                </anchor>
              </controlPr>
            </control>
          </mc:Choice>
        </mc:AlternateContent>
        <mc:AlternateContent xmlns:mc="http://schemas.openxmlformats.org/markup-compatibility/2006">
          <mc:Choice Requires="x14">
            <control shapeId="11705" r:id="rId99" name="Drop Down 441">
              <controlPr defaultSize="0" autoLine="0" autoPict="0">
                <anchor moveWithCells="1">
                  <from>
                    <xdr:col>10</xdr:col>
                    <xdr:colOff>38100</xdr:colOff>
                    <xdr:row>28</xdr:row>
                    <xdr:rowOff>38100</xdr:rowOff>
                  </from>
                  <to>
                    <xdr:col>11</xdr:col>
                    <xdr:colOff>1628775</xdr:colOff>
                    <xdr:row>29</xdr:row>
                    <xdr:rowOff>0</xdr:rowOff>
                  </to>
                </anchor>
              </controlPr>
            </control>
          </mc:Choice>
        </mc:AlternateContent>
        <mc:AlternateContent xmlns:mc="http://schemas.openxmlformats.org/markup-compatibility/2006">
          <mc:Choice Requires="x14">
            <control shapeId="11706" r:id="rId100" name="Drop Down 442">
              <controlPr defaultSize="0" autoLine="0" autoPict="0">
                <anchor moveWithCells="1">
                  <from>
                    <xdr:col>12</xdr:col>
                    <xdr:colOff>28575</xdr:colOff>
                    <xdr:row>28</xdr:row>
                    <xdr:rowOff>38100</xdr:rowOff>
                  </from>
                  <to>
                    <xdr:col>13</xdr:col>
                    <xdr:colOff>2181225</xdr:colOff>
                    <xdr:row>29</xdr:row>
                    <xdr:rowOff>0</xdr:rowOff>
                  </to>
                </anchor>
              </controlPr>
            </control>
          </mc:Choice>
        </mc:AlternateContent>
        <mc:AlternateContent xmlns:mc="http://schemas.openxmlformats.org/markup-compatibility/2006">
          <mc:Choice Requires="x14">
            <control shapeId="11707" r:id="rId101" name="Drop Down 443">
              <controlPr defaultSize="0" autoLine="0" autoPict="0">
                <anchor moveWithCells="1">
                  <from>
                    <xdr:col>6</xdr:col>
                    <xdr:colOff>47625</xdr:colOff>
                    <xdr:row>31</xdr:row>
                    <xdr:rowOff>19050</xdr:rowOff>
                  </from>
                  <to>
                    <xdr:col>7</xdr:col>
                    <xdr:colOff>2200275</xdr:colOff>
                    <xdr:row>31</xdr:row>
                    <xdr:rowOff>285750</xdr:rowOff>
                  </to>
                </anchor>
              </controlPr>
            </control>
          </mc:Choice>
        </mc:AlternateContent>
        <mc:AlternateContent xmlns:mc="http://schemas.openxmlformats.org/markup-compatibility/2006">
          <mc:Choice Requires="x14">
            <control shapeId="11708" r:id="rId102" name="Drop Down 444">
              <controlPr defaultSize="0" autoLine="0" autoPict="0">
                <anchor moveWithCells="1">
                  <from>
                    <xdr:col>8</xdr:col>
                    <xdr:colOff>28575</xdr:colOff>
                    <xdr:row>31</xdr:row>
                    <xdr:rowOff>19050</xdr:rowOff>
                  </from>
                  <to>
                    <xdr:col>9</xdr:col>
                    <xdr:colOff>2143125</xdr:colOff>
                    <xdr:row>31</xdr:row>
                    <xdr:rowOff>285750</xdr:rowOff>
                  </to>
                </anchor>
              </controlPr>
            </control>
          </mc:Choice>
        </mc:AlternateContent>
        <mc:AlternateContent xmlns:mc="http://schemas.openxmlformats.org/markup-compatibility/2006">
          <mc:Choice Requires="x14">
            <control shapeId="11709" r:id="rId103" name="Drop Down 445">
              <controlPr defaultSize="0" autoLine="0" autoPict="0">
                <anchor moveWithCells="1">
                  <from>
                    <xdr:col>10</xdr:col>
                    <xdr:colOff>38100</xdr:colOff>
                    <xdr:row>31</xdr:row>
                    <xdr:rowOff>19050</xdr:rowOff>
                  </from>
                  <to>
                    <xdr:col>11</xdr:col>
                    <xdr:colOff>1619250</xdr:colOff>
                    <xdr:row>31</xdr:row>
                    <xdr:rowOff>285750</xdr:rowOff>
                  </to>
                </anchor>
              </controlPr>
            </control>
          </mc:Choice>
        </mc:AlternateContent>
        <mc:AlternateContent xmlns:mc="http://schemas.openxmlformats.org/markup-compatibility/2006">
          <mc:Choice Requires="x14">
            <control shapeId="11710" r:id="rId104" name="Drop Down 446">
              <controlPr defaultSize="0" autoLine="0" autoPict="0">
                <anchor moveWithCells="1">
                  <from>
                    <xdr:col>12</xdr:col>
                    <xdr:colOff>38100</xdr:colOff>
                    <xdr:row>31</xdr:row>
                    <xdr:rowOff>19050</xdr:rowOff>
                  </from>
                  <to>
                    <xdr:col>13</xdr:col>
                    <xdr:colOff>2190750</xdr:colOff>
                    <xdr:row>31</xdr:row>
                    <xdr:rowOff>285750</xdr:rowOff>
                  </to>
                </anchor>
              </controlPr>
            </control>
          </mc:Choice>
        </mc:AlternateContent>
        <mc:AlternateContent xmlns:mc="http://schemas.openxmlformats.org/markup-compatibility/2006">
          <mc:Choice Requires="x14">
            <control shapeId="11711" r:id="rId105" name="Drop Down 447">
              <controlPr defaultSize="0" autoLine="0" autoPict="0">
                <anchor moveWithCells="1">
                  <from>
                    <xdr:col>6</xdr:col>
                    <xdr:colOff>47625</xdr:colOff>
                    <xdr:row>34</xdr:row>
                    <xdr:rowOff>28575</xdr:rowOff>
                  </from>
                  <to>
                    <xdr:col>7</xdr:col>
                    <xdr:colOff>2200275</xdr:colOff>
                    <xdr:row>35</xdr:row>
                    <xdr:rowOff>28575</xdr:rowOff>
                  </to>
                </anchor>
              </controlPr>
            </control>
          </mc:Choice>
        </mc:AlternateContent>
        <mc:AlternateContent xmlns:mc="http://schemas.openxmlformats.org/markup-compatibility/2006">
          <mc:Choice Requires="x14">
            <control shapeId="11712" r:id="rId106" name="Drop Down 448">
              <controlPr defaultSize="0" autoLine="0" autoPict="0">
                <anchor moveWithCells="1">
                  <from>
                    <xdr:col>8</xdr:col>
                    <xdr:colOff>28575</xdr:colOff>
                    <xdr:row>34</xdr:row>
                    <xdr:rowOff>28575</xdr:rowOff>
                  </from>
                  <to>
                    <xdr:col>9</xdr:col>
                    <xdr:colOff>2143125</xdr:colOff>
                    <xdr:row>35</xdr:row>
                    <xdr:rowOff>28575</xdr:rowOff>
                  </to>
                </anchor>
              </controlPr>
            </control>
          </mc:Choice>
        </mc:AlternateContent>
        <mc:AlternateContent xmlns:mc="http://schemas.openxmlformats.org/markup-compatibility/2006">
          <mc:Choice Requires="x14">
            <control shapeId="11713" r:id="rId107" name="Drop Down 449">
              <controlPr defaultSize="0" autoLine="0" autoPict="0">
                <anchor moveWithCells="1">
                  <from>
                    <xdr:col>10</xdr:col>
                    <xdr:colOff>19050</xdr:colOff>
                    <xdr:row>34</xdr:row>
                    <xdr:rowOff>28575</xdr:rowOff>
                  </from>
                  <to>
                    <xdr:col>11</xdr:col>
                    <xdr:colOff>1600200</xdr:colOff>
                    <xdr:row>35</xdr:row>
                    <xdr:rowOff>28575</xdr:rowOff>
                  </to>
                </anchor>
              </controlPr>
            </control>
          </mc:Choice>
        </mc:AlternateContent>
        <mc:AlternateContent xmlns:mc="http://schemas.openxmlformats.org/markup-compatibility/2006">
          <mc:Choice Requires="x14">
            <control shapeId="11714" r:id="rId108" name="Drop Down 450">
              <controlPr defaultSize="0" autoLine="0" autoPict="0">
                <anchor moveWithCells="1">
                  <from>
                    <xdr:col>12</xdr:col>
                    <xdr:colOff>19050</xdr:colOff>
                    <xdr:row>34</xdr:row>
                    <xdr:rowOff>28575</xdr:rowOff>
                  </from>
                  <to>
                    <xdr:col>13</xdr:col>
                    <xdr:colOff>2171700</xdr:colOff>
                    <xdr:row>35</xdr:row>
                    <xdr:rowOff>28575</xdr:rowOff>
                  </to>
                </anchor>
              </controlPr>
            </control>
          </mc:Choice>
        </mc:AlternateContent>
        <mc:AlternateContent xmlns:mc="http://schemas.openxmlformats.org/markup-compatibility/2006">
          <mc:Choice Requires="x14">
            <control shapeId="11715" r:id="rId109" name="Drop Down 451">
              <controlPr defaultSize="0" autoLine="0" autoPict="0">
                <anchor moveWithCells="1">
                  <from>
                    <xdr:col>6</xdr:col>
                    <xdr:colOff>47625</xdr:colOff>
                    <xdr:row>37</xdr:row>
                    <xdr:rowOff>28575</xdr:rowOff>
                  </from>
                  <to>
                    <xdr:col>7</xdr:col>
                    <xdr:colOff>2200275</xdr:colOff>
                    <xdr:row>38</xdr:row>
                    <xdr:rowOff>28575</xdr:rowOff>
                  </to>
                </anchor>
              </controlPr>
            </control>
          </mc:Choice>
        </mc:AlternateContent>
        <mc:AlternateContent xmlns:mc="http://schemas.openxmlformats.org/markup-compatibility/2006">
          <mc:Choice Requires="x14">
            <control shapeId="11716" r:id="rId110" name="Drop Down 452">
              <controlPr defaultSize="0" autoLine="0" autoPict="0">
                <anchor moveWithCells="1">
                  <from>
                    <xdr:col>8</xdr:col>
                    <xdr:colOff>9525</xdr:colOff>
                    <xdr:row>37</xdr:row>
                    <xdr:rowOff>28575</xdr:rowOff>
                  </from>
                  <to>
                    <xdr:col>9</xdr:col>
                    <xdr:colOff>2124075</xdr:colOff>
                    <xdr:row>38</xdr:row>
                    <xdr:rowOff>28575</xdr:rowOff>
                  </to>
                </anchor>
              </controlPr>
            </control>
          </mc:Choice>
        </mc:AlternateContent>
        <mc:AlternateContent xmlns:mc="http://schemas.openxmlformats.org/markup-compatibility/2006">
          <mc:Choice Requires="x14">
            <control shapeId="11717" r:id="rId111" name="Drop Down 453">
              <controlPr defaultSize="0" autoLine="0" autoPict="0">
                <anchor moveWithCells="1">
                  <from>
                    <xdr:col>10</xdr:col>
                    <xdr:colOff>28575</xdr:colOff>
                    <xdr:row>37</xdr:row>
                    <xdr:rowOff>28575</xdr:rowOff>
                  </from>
                  <to>
                    <xdr:col>11</xdr:col>
                    <xdr:colOff>1609725</xdr:colOff>
                    <xdr:row>38</xdr:row>
                    <xdr:rowOff>28575</xdr:rowOff>
                  </to>
                </anchor>
              </controlPr>
            </control>
          </mc:Choice>
        </mc:AlternateContent>
        <mc:AlternateContent xmlns:mc="http://schemas.openxmlformats.org/markup-compatibility/2006">
          <mc:Choice Requires="x14">
            <control shapeId="11718" r:id="rId112" name="Drop Down 454">
              <controlPr defaultSize="0" autoLine="0" autoPict="0">
                <anchor moveWithCells="1">
                  <from>
                    <xdr:col>12</xdr:col>
                    <xdr:colOff>28575</xdr:colOff>
                    <xdr:row>37</xdr:row>
                    <xdr:rowOff>28575</xdr:rowOff>
                  </from>
                  <to>
                    <xdr:col>13</xdr:col>
                    <xdr:colOff>2181225</xdr:colOff>
                    <xdr:row>38</xdr:row>
                    <xdr:rowOff>28575</xdr:rowOff>
                  </to>
                </anchor>
              </controlPr>
            </control>
          </mc:Choice>
        </mc:AlternateContent>
        <mc:AlternateContent xmlns:mc="http://schemas.openxmlformats.org/markup-compatibility/2006">
          <mc:Choice Requires="x14">
            <control shapeId="11719" r:id="rId113" name="Drop Down 455">
              <controlPr defaultSize="0" autoLine="0" autoPict="0">
                <anchor moveWithCells="1">
                  <from>
                    <xdr:col>6</xdr:col>
                    <xdr:colOff>47625</xdr:colOff>
                    <xdr:row>40</xdr:row>
                    <xdr:rowOff>28575</xdr:rowOff>
                  </from>
                  <to>
                    <xdr:col>7</xdr:col>
                    <xdr:colOff>2200275</xdr:colOff>
                    <xdr:row>41</xdr:row>
                    <xdr:rowOff>28575</xdr:rowOff>
                  </to>
                </anchor>
              </controlPr>
            </control>
          </mc:Choice>
        </mc:AlternateContent>
        <mc:AlternateContent xmlns:mc="http://schemas.openxmlformats.org/markup-compatibility/2006">
          <mc:Choice Requires="x14">
            <control shapeId="11720" r:id="rId114" name="Drop Down 456">
              <controlPr defaultSize="0" autoLine="0" autoPict="0">
                <anchor moveWithCells="1">
                  <from>
                    <xdr:col>8</xdr:col>
                    <xdr:colOff>9525</xdr:colOff>
                    <xdr:row>40</xdr:row>
                    <xdr:rowOff>28575</xdr:rowOff>
                  </from>
                  <to>
                    <xdr:col>9</xdr:col>
                    <xdr:colOff>2124075</xdr:colOff>
                    <xdr:row>41</xdr:row>
                    <xdr:rowOff>28575</xdr:rowOff>
                  </to>
                </anchor>
              </controlPr>
            </control>
          </mc:Choice>
        </mc:AlternateContent>
        <mc:AlternateContent xmlns:mc="http://schemas.openxmlformats.org/markup-compatibility/2006">
          <mc:Choice Requires="x14">
            <control shapeId="11721" r:id="rId115" name="Drop Down 457">
              <controlPr defaultSize="0" autoLine="0" autoPict="0">
                <anchor moveWithCells="1">
                  <from>
                    <xdr:col>10</xdr:col>
                    <xdr:colOff>28575</xdr:colOff>
                    <xdr:row>40</xdr:row>
                    <xdr:rowOff>28575</xdr:rowOff>
                  </from>
                  <to>
                    <xdr:col>11</xdr:col>
                    <xdr:colOff>1609725</xdr:colOff>
                    <xdr:row>41</xdr:row>
                    <xdr:rowOff>28575</xdr:rowOff>
                  </to>
                </anchor>
              </controlPr>
            </control>
          </mc:Choice>
        </mc:AlternateContent>
        <mc:AlternateContent xmlns:mc="http://schemas.openxmlformats.org/markup-compatibility/2006">
          <mc:Choice Requires="x14">
            <control shapeId="11722" r:id="rId116" name="Drop Down 458">
              <controlPr defaultSize="0" autoLine="0" autoPict="0">
                <anchor moveWithCells="1">
                  <from>
                    <xdr:col>12</xdr:col>
                    <xdr:colOff>28575</xdr:colOff>
                    <xdr:row>40</xdr:row>
                    <xdr:rowOff>28575</xdr:rowOff>
                  </from>
                  <to>
                    <xdr:col>13</xdr:col>
                    <xdr:colOff>2181225</xdr:colOff>
                    <xdr:row>41</xdr:row>
                    <xdr:rowOff>28575</xdr:rowOff>
                  </to>
                </anchor>
              </controlPr>
            </control>
          </mc:Choice>
        </mc:AlternateContent>
        <mc:AlternateContent xmlns:mc="http://schemas.openxmlformats.org/markup-compatibility/2006">
          <mc:Choice Requires="x14">
            <control shapeId="11723" r:id="rId117" name="Drop Down 459">
              <controlPr locked="0" defaultSize="0" autoLine="0" autoPict="0">
                <anchor moveWithCells="1">
                  <from>
                    <xdr:col>1</xdr:col>
                    <xdr:colOff>0</xdr:colOff>
                    <xdr:row>44</xdr:row>
                    <xdr:rowOff>9525</xdr:rowOff>
                  </from>
                  <to>
                    <xdr:col>2</xdr:col>
                    <xdr:colOff>0</xdr:colOff>
                    <xdr:row>45</xdr:row>
                    <xdr:rowOff>47625</xdr:rowOff>
                  </to>
                </anchor>
              </controlPr>
            </control>
          </mc:Choice>
        </mc:AlternateContent>
        <mc:AlternateContent xmlns:mc="http://schemas.openxmlformats.org/markup-compatibility/2006">
          <mc:Choice Requires="x14">
            <control shapeId="11724" r:id="rId118" name="Drop Down 460">
              <controlPr locked="0" defaultSize="0" autoLine="0" autoPict="0">
                <anchor moveWithCells="1">
                  <from>
                    <xdr:col>1</xdr:col>
                    <xdr:colOff>0</xdr:colOff>
                    <xdr:row>47</xdr:row>
                    <xdr:rowOff>9525</xdr:rowOff>
                  </from>
                  <to>
                    <xdr:col>2</xdr:col>
                    <xdr:colOff>0</xdr:colOff>
                    <xdr:row>49</xdr:row>
                    <xdr:rowOff>0</xdr:rowOff>
                  </to>
                </anchor>
              </controlPr>
            </control>
          </mc:Choice>
        </mc:AlternateContent>
        <mc:AlternateContent xmlns:mc="http://schemas.openxmlformats.org/markup-compatibility/2006">
          <mc:Choice Requires="x14">
            <control shapeId="11725" r:id="rId119" name="Drop Down 461">
              <controlPr locked="0" defaultSize="0" autoLine="0" autoPict="0">
                <anchor moveWithCells="1">
                  <from>
                    <xdr:col>1</xdr:col>
                    <xdr:colOff>0</xdr:colOff>
                    <xdr:row>50</xdr:row>
                    <xdr:rowOff>9525</xdr:rowOff>
                  </from>
                  <to>
                    <xdr:col>2</xdr:col>
                    <xdr:colOff>0</xdr:colOff>
                    <xdr:row>51</xdr:row>
                    <xdr:rowOff>47625</xdr:rowOff>
                  </to>
                </anchor>
              </controlPr>
            </control>
          </mc:Choice>
        </mc:AlternateContent>
        <mc:AlternateContent xmlns:mc="http://schemas.openxmlformats.org/markup-compatibility/2006">
          <mc:Choice Requires="x14">
            <control shapeId="11726" r:id="rId120" name="Drop Down 462">
              <controlPr locked="0" defaultSize="0" autoLine="0" autoPict="0">
                <anchor moveWithCells="1">
                  <from>
                    <xdr:col>1</xdr:col>
                    <xdr:colOff>0</xdr:colOff>
                    <xdr:row>53</xdr:row>
                    <xdr:rowOff>9525</xdr:rowOff>
                  </from>
                  <to>
                    <xdr:col>2</xdr:col>
                    <xdr:colOff>0</xdr:colOff>
                    <xdr:row>54</xdr:row>
                    <xdr:rowOff>38100</xdr:rowOff>
                  </to>
                </anchor>
              </controlPr>
            </control>
          </mc:Choice>
        </mc:AlternateContent>
        <mc:AlternateContent xmlns:mc="http://schemas.openxmlformats.org/markup-compatibility/2006">
          <mc:Choice Requires="x14">
            <control shapeId="11727" r:id="rId121" name="Drop Down 463">
              <controlPr locked="0" defaultSize="0" autoLine="0" autoPict="0">
                <anchor moveWithCells="1">
                  <from>
                    <xdr:col>1</xdr:col>
                    <xdr:colOff>0</xdr:colOff>
                    <xdr:row>56</xdr:row>
                    <xdr:rowOff>9525</xdr:rowOff>
                  </from>
                  <to>
                    <xdr:col>2</xdr:col>
                    <xdr:colOff>0</xdr:colOff>
                    <xdr:row>57</xdr:row>
                    <xdr:rowOff>47625</xdr:rowOff>
                  </to>
                </anchor>
              </controlPr>
            </control>
          </mc:Choice>
        </mc:AlternateContent>
        <mc:AlternateContent xmlns:mc="http://schemas.openxmlformats.org/markup-compatibility/2006">
          <mc:Choice Requires="x14">
            <control shapeId="11728" r:id="rId122" name="Drop Down 464">
              <controlPr defaultSize="0" autoLine="0" autoPict="0">
                <anchor moveWithCells="1">
                  <from>
                    <xdr:col>6</xdr:col>
                    <xdr:colOff>57150</xdr:colOff>
                    <xdr:row>43</xdr:row>
                    <xdr:rowOff>28575</xdr:rowOff>
                  </from>
                  <to>
                    <xdr:col>7</xdr:col>
                    <xdr:colOff>2219325</xdr:colOff>
                    <xdr:row>44</xdr:row>
                    <xdr:rowOff>28575</xdr:rowOff>
                  </to>
                </anchor>
              </controlPr>
            </control>
          </mc:Choice>
        </mc:AlternateContent>
        <mc:AlternateContent xmlns:mc="http://schemas.openxmlformats.org/markup-compatibility/2006">
          <mc:Choice Requires="x14">
            <control shapeId="11729" r:id="rId123" name="Drop Down 465">
              <controlPr defaultSize="0" autoLine="0" autoPict="0">
                <anchor moveWithCells="1">
                  <from>
                    <xdr:col>8</xdr:col>
                    <xdr:colOff>9525</xdr:colOff>
                    <xdr:row>43</xdr:row>
                    <xdr:rowOff>28575</xdr:rowOff>
                  </from>
                  <to>
                    <xdr:col>9</xdr:col>
                    <xdr:colOff>2124075</xdr:colOff>
                    <xdr:row>44</xdr:row>
                    <xdr:rowOff>28575</xdr:rowOff>
                  </to>
                </anchor>
              </controlPr>
            </control>
          </mc:Choice>
        </mc:AlternateContent>
        <mc:AlternateContent xmlns:mc="http://schemas.openxmlformats.org/markup-compatibility/2006">
          <mc:Choice Requires="x14">
            <control shapeId="11730" r:id="rId124" name="Drop Down 466">
              <controlPr defaultSize="0" autoLine="0" autoPict="0">
                <anchor moveWithCells="1">
                  <from>
                    <xdr:col>10</xdr:col>
                    <xdr:colOff>38100</xdr:colOff>
                    <xdr:row>43</xdr:row>
                    <xdr:rowOff>28575</xdr:rowOff>
                  </from>
                  <to>
                    <xdr:col>11</xdr:col>
                    <xdr:colOff>1619250</xdr:colOff>
                    <xdr:row>44</xdr:row>
                    <xdr:rowOff>28575</xdr:rowOff>
                  </to>
                </anchor>
              </controlPr>
            </control>
          </mc:Choice>
        </mc:AlternateContent>
        <mc:AlternateContent xmlns:mc="http://schemas.openxmlformats.org/markup-compatibility/2006">
          <mc:Choice Requires="x14">
            <control shapeId="11731" r:id="rId125" name="Drop Down 467">
              <controlPr defaultSize="0" autoLine="0" autoPict="0">
                <anchor moveWithCells="1">
                  <from>
                    <xdr:col>12</xdr:col>
                    <xdr:colOff>28575</xdr:colOff>
                    <xdr:row>43</xdr:row>
                    <xdr:rowOff>28575</xdr:rowOff>
                  </from>
                  <to>
                    <xdr:col>13</xdr:col>
                    <xdr:colOff>2181225</xdr:colOff>
                    <xdr:row>44</xdr:row>
                    <xdr:rowOff>28575</xdr:rowOff>
                  </to>
                </anchor>
              </controlPr>
            </control>
          </mc:Choice>
        </mc:AlternateContent>
        <mc:AlternateContent xmlns:mc="http://schemas.openxmlformats.org/markup-compatibility/2006">
          <mc:Choice Requires="x14">
            <control shapeId="11732" r:id="rId126" name="Drop Down 468">
              <controlPr defaultSize="0" autoLine="0" autoPict="0">
                <anchor moveWithCells="1">
                  <from>
                    <xdr:col>6</xdr:col>
                    <xdr:colOff>57150</xdr:colOff>
                    <xdr:row>46</xdr:row>
                    <xdr:rowOff>9525</xdr:rowOff>
                  </from>
                  <to>
                    <xdr:col>7</xdr:col>
                    <xdr:colOff>2219325</xdr:colOff>
                    <xdr:row>47</xdr:row>
                    <xdr:rowOff>9525</xdr:rowOff>
                  </to>
                </anchor>
              </controlPr>
            </control>
          </mc:Choice>
        </mc:AlternateContent>
        <mc:AlternateContent xmlns:mc="http://schemas.openxmlformats.org/markup-compatibility/2006">
          <mc:Choice Requires="x14">
            <control shapeId="11733" r:id="rId127" name="Drop Down 469">
              <controlPr defaultSize="0" autoLine="0" autoPict="0">
                <anchor moveWithCells="1">
                  <from>
                    <xdr:col>8</xdr:col>
                    <xdr:colOff>28575</xdr:colOff>
                    <xdr:row>46</xdr:row>
                    <xdr:rowOff>9525</xdr:rowOff>
                  </from>
                  <to>
                    <xdr:col>9</xdr:col>
                    <xdr:colOff>2143125</xdr:colOff>
                    <xdr:row>47</xdr:row>
                    <xdr:rowOff>9525</xdr:rowOff>
                  </to>
                </anchor>
              </controlPr>
            </control>
          </mc:Choice>
        </mc:AlternateContent>
        <mc:AlternateContent xmlns:mc="http://schemas.openxmlformats.org/markup-compatibility/2006">
          <mc:Choice Requires="x14">
            <control shapeId="11734" r:id="rId128" name="Drop Down 470">
              <controlPr defaultSize="0" autoLine="0" autoPict="0">
                <anchor moveWithCells="1">
                  <from>
                    <xdr:col>10</xdr:col>
                    <xdr:colOff>38100</xdr:colOff>
                    <xdr:row>46</xdr:row>
                    <xdr:rowOff>9525</xdr:rowOff>
                  </from>
                  <to>
                    <xdr:col>11</xdr:col>
                    <xdr:colOff>1619250</xdr:colOff>
                    <xdr:row>47</xdr:row>
                    <xdr:rowOff>9525</xdr:rowOff>
                  </to>
                </anchor>
              </controlPr>
            </control>
          </mc:Choice>
        </mc:AlternateContent>
        <mc:AlternateContent xmlns:mc="http://schemas.openxmlformats.org/markup-compatibility/2006">
          <mc:Choice Requires="x14">
            <control shapeId="11735" r:id="rId129" name="Drop Down 471">
              <controlPr defaultSize="0" autoLine="0" autoPict="0">
                <anchor moveWithCells="1">
                  <from>
                    <xdr:col>12</xdr:col>
                    <xdr:colOff>38100</xdr:colOff>
                    <xdr:row>46</xdr:row>
                    <xdr:rowOff>9525</xdr:rowOff>
                  </from>
                  <to>
                    <xdr:col>13</xdr:col>
                    <xdr:colOff>2190750</xdr:colOff>
                    <xdr:row>47</xdr:row>
                    <xdr:rowOff>9525</xdr:rowOff>
                  </to>
                </anchor>
              </controlPr>
            </control>
          </mc:Choice>
        </mc:AlternateContent>
        <mc:AlternateContent xmlns:mc="http://schemas.openxmlformats.org/markup-compatibility/2006">
          <mc:Choice Requires="x14">
            <control shapeId="11736" r:id="rId130" name="Drop Down 472">
              <controlPr defaultSize="0" autoLine="0" autoPict="0">
                <anchor moveWithCells="1">
                  <from>
                    <xdr:col>6</xdr:col>
                    <xdr:colOff>47625</xdr:colOff>
                    <xdr:row>49</xdr:row>
                    <xdr:rowOff>19050</xdr:rowOff>
                  </from>
                  <to>
                    <xdr:col>7</xdr:col>
                    <xdr:colOff>2200275</xdr:colOff>
                    <xdr:row>50</xdr:row>
                    <xdr:rowOff>9525</xdr:rowOff>
                  </to>
                </anchor>
              </controlPr>
            </control>
          </mc:Choice>
        </mc:AlternateContent>
        <mc:AlternateContent xmlns:mc="http://schemas.openxmlformats.org/markup-compatibility/2006">
          <mc:Choice Requires="x14">
            <control shapeId="11737" r:id="rId131" name="Drop Down 473">
              <controlPr defaultSize="0" autoLine="0" autoPict="0">
                <anchor moveWithCells="1">
                  <from>
                    <xdr:col>8</xdr:col>
                    <xdr:colOff>28575</xdr:colOff>
                    <xdr:row>49</xdr:row>
                    <xdr:rowOff>19050</xdr:rowOff>
                  </from>
                  <to>
                    <xdr:col>9</xdr:col>
                    <xdr:colOff>2143125</xdr:colOff>
                    <xdr:row>50</xdr:row>
                    <xdr:rowOff>9525</xdr:rowOff>
                  </to>
                </anchor>
              </controlPr>
            </control>
          </mc:Choice>
        </mc:AlternateContent>
        <mc:AlternateContent xmlns:mc="http://schemas.openxmlformats.org/markup-compatibility/2006">
          <mc:Choice Requires="x14">
            <control shapeId="11738" r:id="rId132" name="Drop Down 474">
              <controlPr defaultSize="0" autoLine="0" autoPict="0">
                <anchor moveWithCells="1">
                  <from>
                    <xdr:col>10</xdr:col>
                    <xdr:colOff>19050</xdr:colOff>
                    <xdr:row>49</xdr:row>
                    <xdr:rowOff>19050</xdr:rowOff>
                  </from>
                  <to>
                    <xdr:col>11</xdr:col>
                    <xdr:colOff>1600200</xdr:colOff>
                    <xdr:row>50</xdr:row>
                    <xdr:rowOff>9525</xdr:rowOff>
                  </to>
                </anchor>
              </controlPr>
            </control>
          </mc:Choice>
        </mc:AlternateContent>
        <mc:AlternateContent xmlns:mc="http://schemas.openxmlformats.org/markup-compatibility/2006">
          <mc:Choice Requires="x14">
            <control shapeId="11739" r:id="rId133" name="Drop Down 475">
              <controlPr defaultSize="0" autoLine="0" autoPict="0">
                <anchor moveWithCells="1">
                  <from>
                    <xdr:col>12</xdr:col>
                    <xdr:colOff>19050</xdr:colOff>
                    <xdr:row>49</xdr:row>
                    <xdr:rowOff>19050</xdr:rowOff>
                  </from>
                  <to>
                    <xdr:col>13</xdr:col>
                    <xdr:colOff>2171700</xdr:colOff>
                    <xdr:row>50</xdr:row>
                    <xdr:rowOff>9525</xdr:rowOff>
                  </to>
                </anchor>
              </controlPr>
            </control>
          </mc:Choice>
        </mc:AlternateContent>
        <mc:AlternateContent xmlns:mc="http://schemas.openxmlformats.org/markup-compatibility/2006">
          <mc:Choice Requires="x14">
            <control shapeId="11740" r:id="rId134" name="Drop Down 476">
              <controlPr defaultSize="0" autoLine="0" autoPict="0">
                <anchor moveWithCells="1">
                  <from>
                    <xdr:col>6</xdr:col>
                    <xdr:colOff>47625</xdr:colOff>
                    <xdr:row>52</xdr:row>
                    <xdr:rowOff>19050</xdr:rowOff>
                  </from>
                  <to>
                    <xdr:col>7</xdr:col>
                    <xdr:colOff>2200275</xdr:colOff>
                    <xdr:row>53</xdr:row>
                    <xdr:rowOff>9525</xdr:rowOff>
                  </to>
                </anchor>
              </controlPr>
            </control>
          </mc:Choice>
        </mc:AlternateContent>
        <mc:AlternateContent xmlns:mc="http://schemas.openxmlformats.org/markup-compatibility/2006">
          <mc:Choice Requires="x14">
            <control shapeId="11741" r:id="rId135" name="Drop Down 477">
              <controlPr defaultSize="0" autoLine="0" autoPict="0">
                <anchor moveWithCells="1">
                  <from>
                    <xdr:col>8</xdr:col>
                    <xdr:colOff>9525</xdr:colOff>
                    <xdr:row>52</xdr:row>
                    <xdr:rowOff>19050</xdr:rowOff>
                  </from>
                  <to>
                    <xdr:col>9</xdr:col>
                    <xdr:colOff>2124075</xdr:colOff>
                    <xdr:row>53</xdr:row>
                    <xdr:rowOff>9525</xdr:rowOff>
                  </to>
                </anchor>
              </controlPr>
            </control>
          </mc:Choice>
        </mc:AlternateContent>
        <mc:AlternateContent xmlns:mc="http://schemas.openxmlformats.org/markup-compatibility/2006">
          <mc:Choice Requires="x14">
            <control shapeId="11742" r:id="rId136" name="Drop Down 478">
              <controlPr defaultSize="0" autoLine="0" autoPict="0">
                <anchor moveWithCells="1">
                  <from>
                    <xdr:col>10</xdr:col>
                    <xdr:colOff>28575</xdr:colOff>
                    <xdr:row>52</xdr:row>
                    <xdr:rowOff>19050</xdr:rowOff>
                  </from>
                  <to>
                    <xdr:col>11</xdr:col>
                    <xdr:colOff>1609725</xdr:colOff>
                    <xdr:row>53</xdr:row>
                    <xdr:rowOff>9525</xdr:rowOff>
                  </to>
                </anchor>
              </controlPr>
            </control>
          </mc:Choice>
        </mc:AlternateContent>
        <mc:AlternateContent xmlns:mc="http://schemas.openxmlformats.org/markup-compatibility/2006">
          <mc:Choice Requires="x14">
            <control shapeId="11743" r:id="rId137" name="Drop Down 479">
              <controlPr defaultSize="0" autoLine="0" autoPict="0">
                <anchor moveWithCells="1">
                  <from>
                    <xdr:col>12</xdr:col>
                    <xdr:colOff>28575</xdr:colOff>
                    <xdr:row>52</xdr:row>
                    <xdr:rowOff>19050</xdr:rowOff>
                  </from>
                  <to>
                    <xdr:col>13</xdr:col>
                    <xdr:colOff>2181225</xdr:colOff>
                    <xdr:row>53</xdr:row>
                    <xdr:rowOff>9525</xdr:rowOff>
                  </to>
                </anchor>
              </controlPr>
            </control>
          </mc:Choice>
        </mc:AlternateContent>
        <mc:AlternateContent xmlns:mc="http://schemas.openxmlformats.org/markup-compatibility/2006">
          <mc:Choice Requires="x14">
            <control shapeId="11744" r:id="rId138" name="Drop Down 480">
              <controlPr defaultSize="0" autoLine="0" autoPict="0">
                <anchor moveWithCells="1">
                  <from>
                    <xdr:col>6</xdr:col>
                    <xdr:colOff>47625</xdr:colOff>
                    <xdr:row>55</xdr:row>
                    <xdr:rowOff>19050</xdr:rowOff>
                  </from>
                  <to>
                    <xdr:col>7</xdr:col>
                    <xdr:colOff>2200275</xdr:colOff>
                    <xdr:row>56</xdr:row>
                    <xdr:rowOff>9525</xdr:rowOff>
                  </to>
                </anchor>
              </controlPr>
            </control>
          </mc:Choice>
        </mc:AlternateContent>
        <mc:AlternateContent xmlns:mc="http://schemas.openxmlformats.org/markup-compatibility/2006">
          <mc:Choice Requires="x14">
            <control shapeId="11745" r:id="rId139" name="Drop Down 481">
              <controlPr defaultSize="0" autoLine="0" autoPict="0">
                <anchor moveWithCells="1">
                  <from>
                    <xdr:col>8</xdr:col>
                    <xdr:colOff>9525</xdr:colOff>
                    <xdr:row>55</xdr:row>
                    <xdr:rowOff>19050</xdr:rowOff>
                  </from>
                  <to>
                    <xdr:col>9</xdr:col>
                    <xdr:colOff>2124075</xdr:colOff>
                    <xdr:row>56</xdr:row>
                    <xdr:rowOff>9525</xdr:rowOff>
                  </to>
                </anchor>
              </controlPr>
            </control>
          </mc:Choice>
        </mc:AlternateContent>
        <mc:AlternateContent xmlns:mc="http://schemas.openxmlformats.org/markup-compatibility/2006">
          <mc:Choice Requires="x14">
            <control shapeId="11746" r:id="rId140" name="Drop Down 482">
              <controlPr defaultSize="0" autoLine="0" autoPict="0">
                <anchor moveWithCells="1">
                  <from>
                    <xdr:col>10</xdr:col>
                    <xdr:colOff>28575</xdr:colOff>
                    <xdr:row>55</xdr:row>
                    <xdr:rowOff>19050</xdr:rowOff>
                  </from>
                  <to>
                    <xdr:col>11</xdr:col>
                    <xdr:colOff>1609725</xdr:colOff>
                    <xdr:row>56</xdr:row>
                    <xdr:rowOff>9525</xdr:rowOff>
                  </to>
                </anchor>
              </controlPr>
            </control>
          </mc:Choice>
        </mc:AlternateContent>
        <mc:AlternateContent xmlns:mc="http://schemas.openxmlformats.org/markup-compatibility/2006">
          <mc:Choice Requires="x14">
            <control shapeId="11747" r:id="rId141" name="Drop Down 483">
              <controlPr defaultSize="0" autoLine="0" autoPict="0">
                <anchor moveWithCells="1">
                  <from>
                    <xdr:col>12</xdr:col>
                    <xdr:colOff>28575</xdr:colOff>
                    <xdr:row>55</xdr:row>
                    <xdr:rowOff>19050</xdr:rowOff>
                  </from>
                  <to>
                    <xdr:col>13</xdr:col>
                    <xdr:colOff>2181225</xdr:colOff>
                    <xdr:row>56</xdr:row>
                    <xdr:rowOff>9525</xdr:rowOff>
                  </to>
                </anchor>
              </controlPr>
            </control>
          </mc:Choice>
        </mc:AlternateContent>
        <mc:AlternateContent xmlns:mc="http://schemas.openxmlformats.org/markup-compatibility/2006">
          <mc:Choice Requires="x14">
            <control shapeId="11748" r:id="rId142" name="Drop Down 484">
              <controlPr locked="0" defaultSize="0" autoLine="0" autoPict="0">
                <anchor moveWithCells="1">
                  <from>
                    <xdr:col>1</xdr:col>
                    <xdr:colOff>19050</xdr:colOff>
                    <xdr:row>24</xdr:row>
                    <xdr:rowOff>9525</xdr:rowOff>
                  </from>
                  <to>
                    <xdr:col>2</xdr:col>
                    <xdr:colOff>0</xdr:colOff>
                    <xdr:row>24</xdr:row>
                    <xdr:rowOff>228600</xdr:rowOff>
                  </to>
                </anchor>
              </controlPr>
            </control>
          </mc:Choice>
        </mc:AlternateContent>
        <mc:AlternateContent xmlns:mc="http://schemas.openxmlformats.org/markup-compatibility/2006">
          <mc:Choice Requires="x14">
            <control shapeId="11749" r:id="rId143" name="Drop Down 485">
              <controlPr defaultSize="0" autoLine="0" autoPict="0">
                <anchor moveWithCells="1">
                  <from>
                    <xdr:col>14</xdr:col>
                    <xdr:colOff>28575</xdr:colOff>
                    <xdr:row>28</xdr:row>
                    <xdr:rowOff>38100</xdr:rowOff>
                  </from>
                  <to>
                    <xdr:col>15</xdr:col>
                    <xdr:colOff>2266950</xdr:colOff>
                    <xdr:row>29</xdr:row>
                    <xdr:rowOff>0</xdr:rowOff>
                  </to>
                </anchor>
              </controlPr>
            </control>
          </mc:Choice>
        </mc:AlternateContent>
        <mc:AlternateContent xmlns:mc="http://schemas.openxmlformats.org/markup-compatibility/2006">
          <mc:Choice Requires="x14">
            <control shapeId="11750" r:id="rId144" name="Drop Down 486">
              <controlPr defaultSize="0" autoLine="0" autoPict="0">
                <anchor moveWithCells="1">
                  <from>
                    <xdr:col>14</xdr:col>
                    <xdr:colOff>38100</xdr:colOff>
                    <xdr:row>31</xdr:row>
                    <xdr:rowOff>9525</xdr:rowOff>
                  </from>
                  <to>
                    <xdr:col>16</xdr:col>
                    <xdr:colOff>0</xdr:colOff>
                    <xdr:row>31</xdr:row>
                    <xdr:rowOff>266700</xdr:rowOff>
                  </to>
                </anchor>
              </controlPr>
            </control>
          </mc:Choice>
        </mc:AlternateContent>
        <mc:AlternateContent xmlns:mc="http://schemas.openxmlformats.org/markup-compatibility/2006">
          <mc:Choice Requires="x14">
            <control shapeId="11751" r:id="rId145" name="Drop Down 487">
              <controlPr defaultSize="0" autoLine="0" autoPict="0">
                <anchor moveWithCells="1">
                  <from>
                    <xdr:col>14</xdr:col>
                    <xdr:colOff>19050</xdr:colOff>
                    <xdr:row>34</xdr:row>
                    <xdr:rowOff>28575</xdr:rowOff>
                  </from>
                  <to>
                    <xdr:col>16</xdr:col>
                    <xdr:colOff>0</xdr:colOff>
                    <xdr:row>35</xdr:row>
                    <xdr:rowOff>28575</xdr:rowOff>
                  </to>
                </anchor>
              </controlPr>
            </control>
          </mc:Choice>
        </mc:AlternateContent>
        <mc:AlternateContent xmlns:mc="http://schemas.openxmlformats.org/markup-compatibility/2006">
          <mc:Choice Requires="x14">
            <control shapeId="11752" r:id="rId146" name="Drop Down 488">
              <controlPr defaultSize="0" autoLine="0" autoPict="0">
                <anchor moveWithCells="1">
                  <from>
                    <xdr:col>14</xdr:col>
                    <xdr:colOff>28575</xdr:colOff>
                    <xdr:row>37</xdr:row>
                    <xdr:rowOff>28575</xdr:rowOff>
                  </from>
                  <to>
                    <xdr:col>15</xdr:col>
                    <xdr:colOff>2266950</xdr:colOff>
                    <xdr:row>38</xdr:row>
                    <xdr:rowOff>28575</xdr:rowOff>
                  </to>
                </anchor>
              </controlPr>
            </control>
          </mc:Choice>
        </mc:AlternateContent>
        <mc:AlternateContent xmlns:mc="http://schemas.openxmlformats.org/markup-compatibility/2006">
          <mc:Choice Requires="x14">
            <control shapeId="11753" r:id="rId147" name="Drop Down 489">
              <controlPr defaultSize="0" autoLine="0" autoPict="0">
                <anchor moveWithCells="1">
                  <from>
                    <xdr:col>14</xdr:col>
                    <xdr:colOff>28575</xdr:colOff>
                    <xdr:row>40</xdr:row>
                    <xdr:rowOff>28575</xdr:rowOff>
                  </from>
                  <to>
                    <xdr:col>15</xdr:col>
                    <xdr:colOff>2266950</xdr:colOff>
                    <xdr:row>41</xdr:row>
                    <xdr:rowOff>28575</xdr:rowOff>
                  </to>
                </anchor>
              </controlPr>
            </control>
          </mc:Choice>
        </mc:AlternateContent>
        <mc:AlternateContent xmlns:mc="http://schemas.openxmlformats.org/markup-compatibility/2006">
          <mc:Choice Requires="x14">
            <control shapeId="11754" r:id="rId148" name="Drop Down 490">
              <controlPr defaultSize="0" autoLine="0" autoPict="0">
                <anchor moveWithCells="1">
                  <from>
                    <xdr:col>14</xdr:col>
                    <xdr:colOff>28575</xdr:colOff>
                    <xdr:row>43</xdr:row>
                    <xdr:rowOff>28575</xdr:rowOff>
                  </from>
                  <to>
                    <xdr:col>15</xdr:col>
                    <xdr:colOff>2266950</xdr:colOff>
                    <xdr:row>44</xdr:row>
                    <xdr:rowOff>28575</xdr:rowOff>
                  </to>
                </anchor>
              </controlPr>
            </control>
          </mc:Choice>
        </mc:AlternateContent>
        <mc:AlternateContent xmlns:mc="http://schemas.openxmlformats.org/markup-compatibility/2006">
          <mc:Choice Requires="x14">
            <control shapeId="11755" r:id="rId149" name="Drop Down 491">
              <controlPr defaultSize="0" autoLine="0" autoPict="0">
                <anchor moveWithCells="1">
                  <from>
                    <xdr:col>14</xdr:col>
                    <xdr:colOff>38100</xdr:colOff>
                    <xdr:row>46</xdr:row>
                    <xdr:rowOff>9525</xdr:rowOff>
                  </from>
                  <to>
                    <xdr:col>16</xdr:col>
                    <xdr:colOff>0</xdr:colOff>
                    <xdr:row>47</xdr:row>
                    <xdr:rowOff>9525</xdr:rowOff>
                  </to>
                </anchor>
              </controlPr>
            </control>
          </mc:Choice>
        </mc:AlternateContent>
        <mc:AlternateContent xmlns:mc="http://schemas.openxmlformats.org/markup-compatibility/2006">
          <mc:Choice Requires="x14">
            <control shapeId="11756" r:id="rId150" name="Drop Down 492">
              <controlPr defaultSize="0" autoLine="0" autoPict="0">
                <anchor moveWithCells="1">
                  <from>
                    <xdr:col>14</xdr:col>
                    <xdr:colOff>19050</xdr:colOff>
                    <xdr:row>49</xdr:row>
                    <xdr:rowOff>19050</xdr:rowOff>
                  </from>
                  <to>
                    <xdr:col>15</xdr:col>
                    <xdr:colOff>2266950</xdr:colOff>
                    <xdr:row>50</xdr:row>
                    <xdr:rowOff>9525</xdr:rowOff>
                  </to>
                </anchor>
              </controlPr>
            </control>
          </mc:Choice>
        </mc:AlternateContent>
        <mc:AlternateContent xmlns:mc="http://schemas.openxmlformats.org/markup-compatibility/2006">
          <mc:Choice Requires="x14">
            <control shapeId="11757" r:id="rId151" name="Drop Down 493">
              <controlPr defaultSize="0" autoLine="0" autoPict="0">
                <anchor moveWithCells="1">
                  <from>
                    <xdr:col>14</xdr:col>
                    <xdr:colOff>28575</xdr:colOff>
                    <xdr:row>52</xdr:row>
                    <xdr:rowOff>19050</xdr:rowOff>
                  </from>
                  <to>
                    <xdr:col>15</xdr:col>
                    <xdr:colOff>2266950</xdr:colOff>
                    <xdr:row>53</xdr:row>
                    <xdr:rowOff>9525</xdr:rowOff>
                  </to>
                </anchor>
              </controlPr>
            </control>
          </mc:Choice>
        </mc:AlternateContent>
        <mc:AlternateContent xmlns:mc="http://schemas.openxmlformats.org/markup-compatibility/2006">
          <mc:Choice Requires="x14">
            <control shapeId="11758" r:id="rId152" name="Drop Down 494">
              <controlPr defaultSize="0" autoLine="0" autoPict="0">
                <anchor moveWithCells="1">
                  <from>
                    <xdr:col>14</xdr:col>
                    <xdr:colOff>28575</xdr:colOff>
                    <xdr:row>55</xdr:row>
                    <xdr:rowOff>19050</xdr:rowOff>
                  </from>
                  <to>
                    <xdr:col>15</xdr:col>
                    <xdr:colOff>2266950</xdr:colOff>
                    <xdr:row>56</xdr:row>
                    <xdr:rowOff>9525</xdr:rowOff>
                  </to>
                </anchor>
              </controlPr>
            </control>
          </mc:Choice>
        </mc:AlternateContent>
        <mc:AlternateContent xmlns:mc="http://schemas.openxmlformats.org/markup-compatibility/2006">
          <mc:Choice Requires="x14">
            <control shapeId="11759" r:id="rId153" name="Drop Down 495">
              <controlPr locked="0" defaultSize="0" autoLine="0" autoPict="0">
                <anchor moveWithCells="1">
                  <from>
                    <xdr:col>1</xdr:col>
                    <xdr:colOff>0</xdr:colOff>
                    <xdr:row>29</xdr:row>
                    <xdr:rowOff>9525</xdr:rowOff>
                  </from>
                  <to>
                    <xdr:col>2</xdr:col>
                    <xdr:colOff>0</xdr:colOff>
                    <xdr:row>31</xdr:row>
                    <xdr:rowOff>28575</xdr:rowOff>
                  </to>
                </anchor>
              </controlPr>
            </control>
          </mc:Choice>
        </mc:AlternateContent>
        <mc:AlternateContent xmlns:mc="http://schemas.openxmlformats.org/markup-compatibility/2006">
          <mc:Choice Requires="x14">
            <control shapeId="11761" r:id="rId154" name="Drop Down 497">
              <controlPr defaultSize="0" autoLine="0" autoPict="0">
                <anchor moveWithCells="1">
                  <from>
                    <xdr:col>2</xdr:col>
                    <xdr:colOff>28575</xdr:colOff>
                    <xdr:row>32</xdr:row>
                    <xdr:rowOff>28575</xdr:rowOff>
                  </from>
                  <to>
                    <xdr:col>3</xdr:col>
                    <xdr:colOff>28575</xdr:colOff>
                    <xdr:row>32</xdr:row>
                    <xdr:rowOff>228600</xdr:rowOff>
                  </to>
                </anchor>
              </controlPr>
            </control>
          </mc:Choice>
        </mc:AlternateContent>
        <mc:AlternateContent xmlns:mc="http://schemas.openxmlformats.org/markup-compatibility/2006">
          <mc:Choice Requires="x14">
            <control shapeId="11762" r:id="rId155" name="Drop Down 498">
              <controlPr defaultSize="0" autoLine="0" autoPict="0">
                <anchor moveWithCells="1">
                  <from>
                    <xdr:col>2</xdr:col>
                    <xdr:colOff>28575</xdr:colOff>
                    <xdr:row>35</xdr:row>
                    <xdr:rowOff>28575</xdr:rowOff>
                  </from>
                  <to>
                    <xdr:col>3</xdr:col>
                    <xdr:colOff>28575</xdr:colOff>
                    <xdr:row>36</xdr:row>
                    <xdr:rowOff>0</xdr:rowOff>
                  </to>
                </anchor>
              </controlPr>
            </control>
          </mc:Choice>
        </mc:AlternateContent>
        <mc:AlternateContent xmlns:mc="http://schemas.openxmlformats.org/markup-compatibility/2006">
          <mc:Choice Requires="x14">
            <control shapeId="11763" r:id="rId156" name="Drop Down 499">
              <controlPr defaultSize="0" autoLine="0" autoPict="0">
                <anchor moveWithCells="1">
                  <from>
                    <xdr:col>2</xdr:col>
                    <xdr:colOff>28575</xdr:colOff>
                    <xdr:row>38</xdr:row>
                    <xdr:rowOff>9525</xdr:rowOff>
                  </from>
                  <to>
                    <xdr:col>3</xdr:col>
                    <xdr:colOff>9525</xdr:colOff>
                    <xdr:row>39</xdr:row>
                    <xdr:rowOff>0</xdr:rowOff>
                  </to>
                </anchor>
              </controlPr>
            </control>
          </mc:Choice>
        </mc:AlternateContent>
        <mc:AlternateContent xmlns:mc="http://schemas.openxmlformats.org/markup-compatibility/2006">
          <mc:Choice Requires="x14">
            <control shapeId="11764" r:id="rId157" name="Drop Down 500">
              <controlPr defaultSize="0" autoLine="0" autoPict="0">
                <anchor moveWithCells="1">
                  <from>
                    <xdr:col>2</xdr:col>
                    <xdr:colOff>9525</xdr:colOff>
                    <xdr:row>41</xdr:row>
                    <xdr:rowOff>9525</xdr:rowOff>
                  </from>
                  <to>
                    <xdr:col>3</xdr:col>
                    <xdr:colOff>9525</xdr:colOff>
                    <xdr:row>41</xdr:row>
                    <xdr:rowOff>219075</xdr:rowOff>
                  </to>
                </anchor>
              </controlPr>
            </control>
          </mc:Choice>
        </mc:AlternateContent>
        <mc:AlternateContent xmlns:mc="http://schemas.openxmlformats.org/markup-compatibility/2006">
          <mc:Choice Requires="x14">
            <control shapeId="11765" r:id="rId158" name="Drop Down 501">
              <controlPr defaultSize="0" autoLine="0" autoPict="0">
                <anchor moveWithCells="1">
                  <from>
                    <xdr:col>2</xdr:col>
                    <xdr:colOff>28575</xdr:colOff>
                    <xdr:row>44</xdr:row>
                    <xdr:rowOff>28575</xdr:rowOff>
                  </from>
                  <to>
                    <xdr:col>3</xdr:col>
                    <xdr:colOff>0</xdr:colOff>
                    <xdr:row>44</xdr:row>
                    <xdr:rowOff>238125</xdr:rowOff>
                  </to>
                </anchor>
              </controlPr>
            </control>
          </mc:Choice>
        </mc:AlternateContent>
        <mc:AlternateContent xmlns:mc="http://schemas.openxmlformats.org/markup-compatibility/2006">
          <mc:Choice Requires="x14">
            <control shapeId="11766" r:id="rId159" name="Drop Down 502">
              <controlPr defaultSize="0" autoLine="0" autoPict="0">
                <anchor moveWithCells="1">
                  <from>
                    <xdr:col>2</xdr:col>
                    <xdr:colOff>28575</xdr:colOff>
                    <xdr:row>47</xdr:row>
                    <xdr:rowOff>9525</xdr:rowOff>
                  </from>
                  <to>
                    <xdr:col>3</xdr:col>
                    <xdr:colOff>28575</xdr:colOff>
                    <xdr:row>47</xdr:row>
                    <xdr:rowOff>219075</xdr:rowOff>
                  </to>
                </anchor>
              </controlPr>
            </control>
          </mc:Choice>
        </mc:AlternateContent>
        <mc:AlternateContent xmlns:mc="http://schemas.openxmlformats.org/markup-compatibility/2006">
          <mc:Choice Requires="x14">
            <control shapeId="11767" r:id="rId160" name="Drop Down 503">
              <controlPr defaultSize="0" autoLine="0" autoPict="0">
                <anchor moveWithCells="1">
                  <from>
                    <xdr:col>2</xdr:col>
                    <xdr:colOff>9525</xdr:colOff>
                    <xdr:row>50</xdr:row>
                    <xdr:rowOff>9525</xdr:rowOff>
                  </from>
                  <to>
                    <xdr:col>3</xdr:col>
                    <xdr:colOff>0</xdr:colOff>
                    <xdr:row>51</xdr:row>
                    <xdr:rowOff>0</xdr:rowOff>
                  </to>
                </anchor>
              </controlPr>
            </control>
          </mc:Choice>
        </mc:AlternateContent>
        <mc:AlternateContent xmlns:mc="http://schemas.openxmlformats.org/markup-compatibility/2006">
          <mc:Choice Requires="x14">
            <control shapeId="11768" r:id="rId161" name="Drop Down 504">
              <controlPr defaultSize="0" autoLine="0" autoPict="0">
                <anchor moveWithCells="1">
                  <from>
                    <xdr:col>2</xdr:col>
                    <xdr:colOff>9525</xdr:colOff>
                    <xdr:row>53</xdr:row>
                    <xdr:rowOff>28575</xdr:rowOff>
                  </from>
                  <to>
                    <xdr:col>3</xdr:col>
                    <xdr:colOff>28575</xdr:colOff>
                    <xdr:row>53</xdr:row>
                    <xdr:rowOff>228600</xdr:rowOff>
                  </to>
                </anchor>
              </controlPr>
            </control>
          </mc:Choice>
        </mc:AlternateContent>
        <mc:AlternateContent xmlns:mc="http://schemas.openxmlformats.org/markup-compatibility/2006">
          <mc:Choice Requires="x14">
            <control shapeId="11769" r:id="rId162" name="Drop Down 505">
              <controlPr defaultSize="0" autoLine="0" autoPict="0">
                <anchor moveWithCells="1">
                  <from>
                    <xdr:col>2</xdr:col>
                    <xdr:colOff>28575</xdr:colOff>
                    <xdr:row>56</xdr:row>
                    <xdr:rowOff>9525</xdr:rowOff>
                  </from>
                  <to>
                    <xdr:col>3</xdr:col>
                    <xdr:colOff>0</xdr:colOff>
                    <xdr:row>56</xdr:row>
                    <xdr:rowOff>238125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F746B-3A5C-410A-9E93-5CB1F75CBEA2}">
  <sheetPr codeName="Sheet14">
    <pageSetUpPr fitToPage="1"/>
  </sheetPr>
  <dimension ref="A1:BF45"/>
  <sheetViews>
    <sheetView zoomScale="85" workbookViewId="0">
      <selection activeCell="F11" sqref="F11"/>
    </sheetView>
  </sheetViews>
  <sheetFormatPr defaultRowHeight="12.75" x14ac:dyDescent="0.2"/>
  <cols>
    <col min="2" max="2" width="31" customWidth="1"/>
    <col min="3" max="3" width="11" bestFit="1" customWidth="1"/>
    <col min="5" max="5" width="12" customWidth="1"/>
    <col min="6" max="6" width="9.28515625" bestFit="1" customWidth="1"/>
    <col min="7" max="7" width="12.5703125" bestFit="1" customWidth="1"/>
    <col min="8" max="8" width="15.140625" customWidth="1"/>
    <col min="13" max="15" width="15.140625" customWidth="1"/>
  </cols>
  <sheetData>
    <row r="1" spans="1:58" ht="20.25" x14ac:dyDescent="0.3">
      <c r="A1" s="84"/>
      <c r="B1" s="157" t="s">
        <v>562</v>
      </c>
      <c r="D1" s="158"/>
    </row>
    <row r="2" spans="1:58" ht="15.75" x14ac:dyDescent="0.25">
      <c r="A2" s="84"/>
      <c r="B2" s="159" t="s">
        <v>611</v>
      </c>
      <c r="D2" s="158"/>
    </row>
    <row r="3" spans="1:58" x14ac:dyDescent="0.2">
      <c r="A3" s="84"/>
      <c r="D3" s="158"/>
    </row>
    <row r="5" spans="1:58" ht="12.75" customHeight="1" x14ac:dyDescent="0.2">
      <c r="A5" s="400" t="s">
        <v>579</v>
      </c>
      <c r="B5" s="400"/>
      <c r="C5" s="400"/>
      <c r="D5" s="400"/>
      <c r="E5" s="400"/>
      <c r="F5" s="400"/>
      <c r="G5" s="400"/>
      <c r="H5" s="400"/>
      <c r="I5" s="400"/>
      <c r="J5" s="400"/>
      <c r="K5" s="400"/>
      <c r="L5" s="400"/>
      <c r="M5" s="400"/>
      <c r="N5" s="400"/>
      <c r="O5" s="400"/>
      <c r="P5" s="400"/>
      <c r="Q5" s="400"/>
      <c r="R5" s="400"/>
      <c r="S5" s="400"/>
      <c r="T5" s="400"/>
      <c r="U5" s="400"/>
      <c r="V5" s="400"/>
      <c r="W5" s="400"/>
      <c r="X5" s="400"/>
      <c r="Y5" s="400"/>
      <c r="Z5" s="400"/>
      <c r="AA5" s="400"/>
      <c r="AB5" s="400"/>
      <c r="AC5" s="400"/>
      <c r="AD5" s="400" t="s">
        <v>579</v>
      </c>
      <c r="AE5" s="400"/>
      <c r="AF5" s="400"/>
      <c r="AG5" s="400"/>
      <c r="AH5" s="400"/>
      <c r="AI5" s="400"/>
      <c r="AJ5" s="400"/>
      <c r="AK5" s="400"/>
      <c r="AL5" s="400"/>
      <c r="AM5" s="400"/>
      <c r="AN5" s="400"/>
      <c r="AO5" s="400"/>
      <c r="AP5" s="400"/>
      <c r="AQ5" s="400"/>
      <c r="AR5" s="400"/>
      <c r="AS5" s="400"/>
      <c r="AT5" s="400"/>
      <c r="AU5" s="400"/>
      <c r="AV5" s="400"/>
      <c r="AW5" s="400"/>
      <c r="AX5" s="400"/>
      <c r="AY5" s="400"/>
      <c r="AZ5" s="400"/>
      <c r="BA5" s="400"/>
      <c r="BB5" s="400"/>
      <c r="BC5" s="400"/>
      <c r="BD5" s="400"/>
      <c r="BE5" s="400"/>
      <c r="BF5" s="400"/>
    </row>
    <row r="6" spans="1:58" ht="15" x14ac:dyDescent="0.25">
      <c r="A6" s="278" t="s">
        <v>625</v>
      </c>
      <c r="B6" s="278" t="s">
        <v>626</v>
      </c>
      <c r="C6" s="279" t="s">
        <v>627</v>
      </c>
      <c r="D6" s="278" t="s">
        <v>563</v>
      </c>
      <c r="E6" s="278" t="s">
        <v>564</v>
      </c>
      <c r="F6" s="278" t="s">
        <v>565</v>
      </c>
      <c r="G6" s="278" t="s">
        <v>580</v>
      </c>
      <c r="H6" s="278" t="s">
        <v>566</v>
      </c>
      <c r="I6" s="278" t="s">
        <v>567</v>
      </c>
      <c r="J6" s="278" t="s">
        <v>568</v>
      </c>
      <c r="K6" s="278" t="s">
        <v>628</v>
      </c>
      <c r="L6" s="278" t="s">
        <v>569</v>
      </c>
      <c r="M6" s="278" t="s">
        <v>629</v>
      </c>
      <c r="N6" s="278" t="s">
        <v>570</v>
      </c>
      <c r="O6" s="278" t="s">
        <v>630</v>
      </c>
      <c r="P6" s="278" t="s">
        <v>571</v>
      </c>
      <c r="Q6" s="278" t="s">
        <v>572</v>
      </c>
      <c r="R6" s="278" t="s">
        <v>581</v>
      </c>
      <c r="S6" s="278" t="s">
        <v>582</v>
      </c>
      <c r="T6" s="278" t="s">
        <v>583</v>
      </c>
      <c r="U6" s="278" t="s">
        <v>573</v>
      </c>
      <c r="V6" s="278" t="s">
        <v>584</v>
      </c>
      <c r="W6" s="278" t="s">
        <v>574</v>
      </c>
      <c r="X6" s="278" t="s">
        <v>575</v>
      </c>
      <c r="Y6" s="278" t="s">
        <v>631</v>
      </c>
      <c r="Z6" s="278" t="s">
        <v>632</v>
      </c>
      <c r="AA6" s="278" t="s">
        <v>585</v>
      </c>
      <c r="AB6" s="278" t="s">
        <v>576</v>
      </c>
      <c r="AC6" s="278" t="s">
        <v>633</v>
      </c>
      <c r="AD6" s="278" t="s">
        <v>634</v>
      </c>
      <c r="AE6" s="278" t="s">
        <v>635</v>
      </c>
      <c r="AF6" s="278" t="s">
        <v>636</v>
      </c>
    </row>
    <row r="7" spans="1:58" x14ac:dyDescent="0.2">
      <c r="A7" s="280"/>
      <c r="B7" s="281"/>
      <c r="C7" s="155"/>
      <c r="D7" s="155"/>
      <c r="E7" s="282"/>
      <c r="F7" s="155"/>
      <c r="G7" s="155"/>
      <c r="H7" s="155"/>
      <c r="I7" s="155"/>
      <c r="J7" s="155"/>
      <c r="K7" s="155"/>
      <c r="L7" s="280"/>
      <c r="M7" s="155"/>
      <c r="N7" s="280"/>
      <c r="O7" s="155"/>
      <c r="P7" s="155"/>
      <c r="Q7" s="155"/>
      <c r="R7" s="155"/>
      <c r="S7" s="155"/>
      <c r="T7" s="155"/>
      <c r="U7" s="155"/>
      <c r="V7" s="155"/>
      <c r="W7" s="155"/>
      <c r="X7" s="155"/>
      <c r="Y7" s="155"/>
      <c r="Z7" s="155"/>
      <c r="AA7" s="155"/>
      <c r="AB7" s="155"/>
      <c r="AC7" s="155"/>
      <c r="AD7" s="155"/>
      <c r="AE7" s="155"/>
      <c r="AF7" s="155"/>
    </row>
    <row r="8" spans="1:58" x14ac:dyDescent="0.2">
      <c r="A8" s="280"/>
      <c r="B8" s="281"/>
      <c r="C8" s="155"/>
      <c r="D8" s="155"/>
      <c r="E8" s="282"/>
      <c r="F8" s="155"/>
      <c r="G8" s="155"/>
      <c r="H8" s="155"/>
      <c r="I8" s="155"/>
      <c r="J8" s="155"/>
      <c r="K8" s="155"/>
      <c r="L8" s="280"/>
      <c r="M8" s="155"/>
      <c r="N8" s="280"/>
      <c r="O8" s="155"/>
      <c r="P8" s="155"/>
      <c r="Q8" s="155"/>
      <c r="R8" s="155"/>
      <c r="S8" s="155"/>
      <c r="T8" s="155"/>
      <c r="U8" s="155"/>
      <c r="V8" s="155"/>
      <c r="W8" s="155"/>
      <c r="X8" s="155"/>
      <c r="Y8" s="155"/>
      <c r="Z8" s="155"/>
      <c r="AA8" s="155"/>
      <c r="AB8" s="155"/>
      <c r="AC8" s="155"/>
      <c r="AD8" s="155"/>
      <c r="AE8" s="155"/>
      <c r="AF8" s="155"/>
    </row>
    <row r="9" spans="1:58" x14ac:dyDescent="0.2">
      <c r="A9" s="280"/>
      <c r="B9" s="281"/>
      <c r="C9" s="155"/>
      <c r="D9" s="155"/>
      <c r="E9" s="282"/>
      <c r="F9" s="155"/>
      <c r="G9" s="155"/>
      <c r="H9" s="155"/>
      <c r="I9" s="155"/>
      <c r="J9" s="155"/>
      <c r="K9" s="155"/>
      <c r="L9" s="280"/>
      <c r="M9" s="155"/>
      <c r="N9" s="280"/>
      <c r="O9" s="155"/>
      <c r="P9" s="155"/>
      <c r="Q9" s="155"/>
      <c r="R9" s="155"/>
      <c r="S9" s="155"/>
      <c r="T9" s="155"/>
      <c r="U9" s="155"/>
      <c r="V9" s="155"/>
      <c r="W9" s="155"/>
      <c r="X9" s="155"/>
      <c r="Y9" s="155"/>
      <c r="Z9" s="155"/>
      <c r="AA9" s="155"/>
      <c r="AB9" s="155"/>
      <c r="AC9" s="155"/>
      <c r="AD9" s="155"/>
      <c r="AE9" s="155"/>
      <c r="AF9" s="155"/>
    </row>
    <row r="10" spans="1:58" x14ac:dyDescent="0.2">
      <c r="A10" s="280"/>
      <c r="B10" s="281"/>
      <c r="C10" s="155"/>
      <c r="D10" s="155"/>
      <c r="E10" s="282"/>
      <c r="F10" s="155"/>
      <c r="G10" s="155"/>
      <c r="H10" s="155"/>
      <c r="I10" s="155"/>
      <c r="J10" s="155"/>
      <c r="K10" s="155"/>
      <c r="L10" s="280"/>
      <c r="M10" s="155"/>
      <c r="N10" s="280"/>
      <c r="O10" s="155"/>
      <c r="P10" s="155"/>
      <c r="Q10" s="155"/>
      <c r="R10" s="155"/>
      <c r="S10" s="155"/>
      <c r="T10" s="155"/>
      <c r="U10" s="155"/>
      <c r="V10" s="155"/>
      <c r="W10" s="155"/>
      <c r="X10" s="155"/>
      <c r="Y10" s="155"/>
      <c r="Z10" s="155"/>
      <c r="AA10" s="155"/>
      <c r="AB10" s="155"/>
      <c r="AC10" s="155"/>
      <c r="AD10" s="155"/>
      <c r="AE10" s="155"/>
      <c r="AF10" s="155"/>
    </row>
    <row r="11" spans="1:58" x14ac:dyDescent="0.2">
      <c r="A11" s="280"/>
      <c r="B11" s="281"/>
      <c r="C11" s="155"/>
      <c r="D11" s="155"/>
      <c r="E11" s="282"/>
      <c r="F11" s="155"/>
      <c r="G11" s="155"/>
      <c r="H11" s="155"/>
      <c r="I11" s="155"/>
      <c r="J11" s="155"/>
      <c r="K11" s="155"/>
      <c r="L11" s="280"/>
      <c r="M11" s="155"/>
      <c r="N11" s="280"/>
      <c r="O11" s="155"/>
      <c r="P11" s="155"/>
      <c r="Q11" s="155"/>
      <c r="R11" s="155"/>
      <c r="S11" s="155"/>
      <c r="T11" s="155"/>
      <c r="U11" s="155"/>
      <c r="V11" s="155"/>
      <c r="W11" s="155"/>
      <c r="X11" s="155"/>
      <c r="Y11" s="155"/>
      <c r="Z11" s="155"/>
      <c r="AA11" s="155"/>
      <c r="AB11" s="155"/>
      <c r="AC11" s="155"/>
      <c r="AD11" s="155"/>
      <c r="AE11" s="155"/>
      <c r="AF11" s="155"/>
    </row>
    <row r="12" spans="1:58" x14ac:dyDescent="0.2">
      <c r="A12" s="280"/>
      <c r="B12" s="281"/>
      <c r="C12" s="155"/>
      <c r="D12" s="155"/>
      <c r="E12" s="282"/>
      <c r="F12" s="155"/>
      <c r="G12" s="155"/>
      <c r="H12" s="155"/>
      <c r="I12" s="155"/>
      <c r="J12" s="155"/>
      <c r="K12" s="155"/>
      <c r="L12" s="280"/>
      <c r="M12" s="155"/>
      <c r="N12" s="280"/>
      <c r="O12" s="155"/>
      <c r="P12" s="155"/>
      <c r="Q12" s="155"/>
      <c r="R12" s="155"/>
      <c r="S12" s="155"/>
      <c r="T12" s="155"/>
      <c r="U12" s="155"/>
      <c r="V12" s="155"/>
      <c r="W12" s="155"/>
      <c r="X12" s="155"/>
      <c r="Y12" s="155"/>
      <c r="Z12" s="155"/>
      <c r="AA12" s="155"/>
      <c r="AB12" s="155"/>
      <c r="AC12" s="155"/>
      <c r="AD12" s="155"/>
      <c r="AE12" s="155"/>
      <c r="AF12" s="155"/>
    </row>
    <row r="13" spans="1:58" x14ac:dyDescent="0.2">
      <c r="A13" s="280"/>
      <c r="B13" s="281"/>
      <c r="C13" s="155"/>
      <c r="D13" s="155"/>
      <c r="E13" s="282"/>
      <c r="F13" s="155"/>
      <c r="G13" s="155"/>
      <c r="H13" s="155"/>
      <c r="I13" s="155"/>
      <c r="J13" s="155"/>
      <c r="K13" s="155"/>
      <c r="L13" s="280"/>
      <c r="M13" s="155"/>
      <c r="N13" s="280"/>
      <c r="O13" s="155"/>
      <c r="P13" s="155"/>
      <c r="Q13" s="155"/>
      <c r="R13" s="155"/>
      <c r="S13" s="155"/>
      <c r="T13" s="155"/>
      <c r="U13" s="155"/>
      <c r="V13" s="155"/>
      <c r="W13" s="155"/>
      <c r="X13" s="155"/>
      <c r="Y13" s="155"/>
      <c r="Z13" s="155"/>
      <c r="AA13" s="155"/>
      <c r="AB13" s="155"/>
      <c r="AC13" s="155"/>
      <c r="AD13" s="155"/>
      <c r="AE13" s="155"/>
      <c r="AF13" s="155"/>
    </row>
    <row r="14" spans="1:58" x14ac:dyDescent="0.2">
      <c r="A14" s="280"/>
      <c r="B14" s="281"/>
      <c r="C14" s="155"/>
      <c r="D14" s="155"/>
      <c r="E14" s="282"/>
      <c r="F14" s="155"/>
      <c r="G14" s="155"/>
      <c r="H14" s="155"/>
      <c r="I14" s="155"/>
      <c r="J14" s="155"/>
      <c r="K14" s="155"/>
      <c r="L14" s="280"/>
      <c r="M14" s="155"/>
      <c r="N14" s="280"/>
      <c r="O14" s="155"/>
      <c r="P14" s="155"/>
      <c r="Q14" s="155"/>
      <c r="R14" s="155"/>
      <c r="S14" s="155"/>
      <c r="T14" s="155"/>
      <c r="U14" s="155"/>
      <c r="V14" s="155"/>
      <c r="W14" s="155"/>
      <c r="X14" s="155"/>
      <c r="Y14" s="155"/>
      <c r="Z14" s="155"/>
      <c r="AA14" s="155"/>
      <c r="AB14" s="155"/>
      <c r="AC14" s="155"/>
      <c r="AD14" s="155"/>
      <c r="AE14" s="155"/>
      <c r="AF14" s="155"/>
    </row>
    <row r="15" spans="1:58" x14ac:dyDescent="0.2">
      <c r="A15" s="280"/>
      <c r="B15" s="281"/>
      <c r="C15" s="155"/>
      <c r="D15" s="155"/>
      <c r="E15" s="282"/>
      <c r="F15" s="155"/>
      <c r="G15" s="155"/>
      <c r="H15" s="155"/>
      <c r="I15" s="155"/>
      <c r="J15" s="155"/>
      <c r="K15" s="155"/>
      <c r="L15" s="280"/>
      <c r="M15" s="155"/>
      <c r="N15" s="280"/>
      <c r="O15" s="155"/>
      <c r="P15" s="155"/>
      <c r="Q15" s="155"/>
      <c r="R15" s="155"/>
      <c r="S15" s="155"/>
      <c r="T15" s="155"/>
      <c r="U15" s="155"/>
      <c r="V15" s="155"/>
      <c r="W15" s="155"/>
      <c r="X15" s="155"/>
      <c r="Y15" s="155"/>
      <c r="Z15" s="155"/>
      <c r="AA15" s="155"/>
      <c r="AB15" s="155"/>
      <c r="AC15" s="155"/>
      <c r="AD15" s="155"/>
      <c r="AE15" s="155"/>
      <c r="AF15" s="155"/>
    </row>
    <row r="16" spans="1:58" x14ac:dyDescent="0.2">
      <c r="A16" s="280"/>
      <c r="B16" s="281"/>
      <c r="C16" s="155"/>
      <c r="D16" s="155"/>
      <c r="E16" s="282"/>
      <c r="F16" s="155"/>
      <c r="G16" s="155"/>
      <c r="H16" s="155"/>
      <c r="I16" s="155"/>
      <c r="J16" s="155"/>
      <c r="K16" s="155"/>
      <c r="L16" s="280"/>
      <c r="M16" s="155"/>
      <c r="N16" s="280"/>
      <c r="O16" s="155"/>
      <c r="P16" s="155"/>
      <c r="Q16" s="155"/>
      <c r="R16" s="155"/>
      <c r="S16" s="155"/>
      <c r="T16" s="155"/>
      <c r="U16" s="155"/>
      <c r="V16" s="155"/>
      <c r="W16" s="155"/>
      <c r="X16" s="155"/>
      <c r="Y16" s="155"/>
      <c r="Z16" s="155"/>
      <c r="AA16" s="155"/>
      <c r="AB16" s="155"/>
      <c r="AC16" s="155"/>
      <c r="AD16" s="155"/>
      <c r="AE16" s="155"/>
      <c r="AF16" s="155"/>
    </row>
    <row r="17" spans="1:32" x14ac:dyDescent="0.2">
      <c r="A17" s="280"/>
      <c r="B17" s="281"/>
      <c r="C17" s="155"/>
      <c r="D17" s="155"/>
      <c r="E17" s="282"/>
      <c r="F17" s="155"/>
      <c r="G17" s="155"/>
      <c r="H17" s="155"/>
      <c r="I17" s="155"/>
      <c r="J17" s="155"/>
      <c r="K17" s="155"/>
      <c r="L17" s="280"/>
      <c r="M17" s="155"/>
      <c r="N17" s="280"/>
      <c r="O17" s="155"/>
      <c r="P17" s="155"/>
      <c r="Q17" s="155"/>
      <c r="R17" s="155"/>
      <c r="S17" s="155"/>
      <c r="T17" s="155"/>
      <c r="U17" s="155"/>
      <c r="V17" s="155"/>
      <c r="W17" s="155"/>
      <c r="X17" s="155"/>
      <c r="Y17" s="155"/>
      <c r="Z17" s="155"/>
      <c r="AA17" s="155"/>
      <c r="AB17" s="155"/>
      <c r="AC17" s="155"/>
      <c r="AD17" s="155"/>
      <c r="AE17" s="155"/>
      <c r="AF17" s="155"/>
    </row>
    <row r="18" spans="1:32" x14ac:dyDescent="0.2">
      <c r="A18" s="280"/>
      <c r="B18" s="281"/>
      <c r="C18" s="155"/>
      <c r="D18" s="155"/>
      <c r="E18" s="282"/>
      <c r="F18" s="155"/>
      <c r="G18" s="155"/>
      <c r="H18" s="155"/>
      <c r="I18" s="155"/>
      <c r="J18" s="155"/>
      <c r="K18" s="155"/>
      <c r="L18" s="280"/>
      <c r="M18" s="155"/>
      <c r="N18" s="280"/>
      <c r="O18" s="155"/>
      <c r="P18" s="155"/>
      <c r="Q18" s="155"/>
      <c r="R18" s="155"/>
      <c r="S18" s="155"/>
      <c r="T18" s="155"/>
      <c r="U18" s="155"/>
      <c r="V18" s="155"/>
      <c r="W18" s="155"/>
      <c r="X18" s="155"/>
      <c r="Y18" s="155"/>
      <c r="Z18" s="155"/>
      <c r="AA18" s="155"/>
      <c r="AB18" s="155"/>
      <c r="AC18" s="155"/>
      <c r="AD18" s="155"/>
      <c r="AE18" s="155"/>
      <c r="AF18" s="155"/>
    </row>
    <row r="19" spans="1:32" x14ac:dyDescent="0.2">
      <c r="A19" s="280"/>
      <c r="B19" s="281"/>
      <c r="C19" s="155"/>
      <c r="D19" s="155"/>
      <c r="E19" s="282"/>
      <c r="F19" s="155"/>
      <c r="G19" s="155"/>
      <c r="H19" s="155"/>
      <c r="I19" s="155"/>
      <c r="J19" s="155"/>
      <c r="K19" s="155"/>
      <c r="L19" s="280"/>
      <c r="M19" s="155"/>
      <c r="N19" s="280"/>
      <c r="O19" s="155"/>
      <c r="P19" s="155"/>
      <c r="Q19" s="155"/>
      <c r="R19" s="155"/>
      <c r="S19" s="155"/>
      <c r="T19" s="155"/>
      <c r="U19" s="155"/>
      <c r="V19" s="155"/>
      <c r="W19" s="155"/>
      <c r="X19" s="155"/>
      <c r="Y19" s="155"/>
      <c r="Z19" s="155"/>
      <c r="AA19" s="155"/>
      <c r="AB19" s="155"/>
      <c r="AC19" s="155"/>
      <c r="AD19" s="155"/>
      <c r="AE19" s="155"/>
      <c r="AF19" s="155"/>
    </row>
    <row r="22" spans="1:32" ht="15.75" x14ac:dyDescent="0.2">
      <c r="M22" s="77" t="s">
        <v>466</v>
      </c>
    </row>
    <row r="24" spans="1:32" x14ac:dyDescent="0.2">
      <c r="M24" s="401" t="s">
        <v>438</v>
      </c>
      <c r="N24" s="403" t="s">
        <v>439</v>
      </c>
      <c r="O24" s="403" t="s">
        <v>464</v>
      </c>
    </row>
    <row r="25" spans="1:32" x14ac:dyDescent="0.2">
      <c r="M25" s="402"/>
      <c r="N25" s="403"/>
      <c r="O25" s="403"/>
    </row>
    <row r="26" spans="1:32" x14ac:dyDescent="0.2">
      <c r="M26" s="73" t="s">
        <v>354</v>
      </c>
      <c r="N26" s="73">
        <v>201</v>
      </c>
      <c r="O26" s="74" t="s">
        <v>354</v>
      </c>
    </row>
    <row r="27" spans="1:32" ht="24.75" customHeight="1" x14ac:dyDescent="0.2">
      <c r="M27" s="395" t="s">
        <v>440</v>
      </c>
      <c r="N27" s="74" t="s">
        <v>350</v>
      </c>
      <c r="O27" s="74" t="s">
        <v>441</v>
      </c>
    </row>
    <row r="28" spans="1:32" ht="24.75" customHeight="1" x14ac:dyDescent="0.2">
      <c r="M28" s="396"/>
      <c r="N28" s="74" t="s">
        <v>352</v>
      </c>
      <c r="O28" s="74" t="s">
        <v>442</v>
      </c>
    </row>
    <row r="29" spans="1:32" ht="24.75" customHeight="1" x14ac:dyDescent="0.2">
      <c r="M29" s="395" t="s">
        <v>443</v>
      </c>
      <c r="N29" s="73" t="s">
        <v>444</v>
      </c>
      <c r="O29" s="74" t="s">
        <v>58</v>
      </c>
    </row>
    <row r="30" spans="1:32" ht="24.75" customHeight="1" x14ac:dyDescent="0.2">
      <c r="M30" s="396"/>
      <c r="N30" s="73" t="s">
        <v>445</v>
      </c>
      <c r="O30" s="74" t="s">
        <v>58</v>
      </c>
    </row>
    <row r="31" spans="1:32" ht="24.75" customHeight="1" x14ac:dyDescent="0.2">
      <c r="M31" s="73" t="s">
        <v>446</v>
      </c>
      <c r="N31" s="73" t="s">
        <v>346</v>
      </c>
      <c r="O31" s="74" t="s">
        <v>56</v>
      </c>
    </row>
    <row r="32" spans="1:32" ht="24.75" customHeight="1" x14ac:dyDescent="0.2">
      <c r="M32" s="395" t="s">
        <v>447</v>
      </c>
      <c r="N32" s="74" t="s">
        <v>349</v>
      </c>
      <c r="O32" s="74" t="s">
        <v>448</v>
      </c>
    </row>
    <row r="33" spans="13:15" ht="24.75" customHeight="1" x14ac:dyDescent="0.2">
      <c r="M33" s="397"/>
      <c r="N33" s="73" t="s">
        <v>449</v>
      </c>
      <c r="O33" s="74" t="s">
        <v>57</v>
      </c>
    </row>
    <row r="34" spans="13:15" ht="24.75" customHeight="1" x14ac:dyDescent="0.2">
      <c r="M34" s="396"/>
      <c r="N34" s="74" t="s">
        <v>351</v>
      </c>
      <c r="O34" s="74" t="s">
        <v>450</v>
      </c>
    </row>
    <row r="35" spans="13:15" ht="24.75" customHeight="1" x14ac:dyDescent="0.2">
      <c r="M35" s="75" t="s">
        <v>451</v>
      </c>
      <c r="N35" s="73" t="s">
        <v>452</v>
      </c>
      <c r="O35" s="74" t="s">
        <v>53</v>
      </c>
    </row>
    <row r="36" spans="13:15" ht="24.75" customHeight="1" x14ac:dyDescent="0.2">
      <c r="M36" s="398" t="s">
        <v>453</v>
      </c>
      <c r="N36" s="73" t="s">
        <v>341</v>
      </c>
      <c r="O36" s="74" t="s">
        <v>353</v>
      </c>
    </row>
    <row r="37" spans="13:15" ht="24.75" customHeight="1" x14ac:dyDescent="0.2">
      <c r="M37" s="399"/>
      <c r="N37" s="74">
        <v>903</v>
      </c>
      <c r="O37" s="74" t="s">
        <v>454</v>
      </c>
    </row>
    <row r="38" spans="13:15" ht="24.75" customHeight="1" x14ac:dyDescent="0.2">
      <c r="M38" s="76" t="s">
        <v>455</v>
      </c>
      <c r="N38" s="73" t="s">
        <v>456</v>
      </c>
      <c r="O38" s="74" t="s">
        <v>457</v>
      </c>
    </row>
    <row r="39" spans="13:15" ht="24.75" customHeight="1" x14ac:dyDescent="0.2">
      <c r="M39" s="395" t="s">
        <v>458</v>
      </c>
      <c r="N39" s="74">
        <v>705</v>
      </c>
      <c r="O39" s="74" t="s">
        <v>459</v>
      </c>
    </row>
    <row r="40" spans="13:15" ht="24.75" customHeight="1" x14ac:dyDescent="0.2">
      <c r="M40" s="396"/>
      <c r="N40" s="74">
        <v>805</v>
      </c>
      <c r="O40" s="74" t="s">
        <v>460</v>
      </c>
    </row>
    <row r="41" spans="13:15" ht="24.75" customHeight="1" x14ac:dyDescent="0.2">
      <c r="M41" s="398" t="s">
        <v>461</v>
      </c>
      <c r="N41" s="73" t="s">
        <v>462</v>
      </c>
      <c r="O41" s="74" t="s">
        <v>54</v>
      </c>
    </row>
    <row r="42" spans="13:15" ht="24.75" customHeight="1" x14ac:dyDescent="0.2">
      <c r="M42" s="399"/>
      <c r="N42" s="73" t="s">
        <v>463</v>
      </c>
      <c r="O42" s="74" t="s">
        <v>55</v>
      </c>
    </row>
    <row r="44" spans="13:15" x14ac:dyDescent="0.2">
      <c r="M44" s="394" t="s">
        <v>465</v>
      </c>
      <c r="N44" s="394"/>
      <c r="O44" s="394"/>
    </row>
    <row r="45" spans="13:15" x14ac:dyDescent="0.2">
      <c r="M45" s="394"/>
      <c r="N45" s="394"/>
      <c r="O45" s="394"/>
    </row>
  </sheetData>
  <customSheetViews>
    <customSheetView guid="{6B270C73-BA9D-4B05-BFBB-AF9B27F35E3F}" scale="85" fitToPage="1">
      <selection activeCell="F37" sqref="F37"/>
      <pageMargins left="0.74803149606299213" right="0.74803149606299213" top="0.98425196850393704" bottom="0.98425196850393704" header="0.51181102362204722" footer="0.51181102362204722"/>
      <pageSetup paperSize="8" scale="63" orientation="landscape" horizontalDpi="300" verticalDpi="300" r:id="rId1"/>
      <headerFooter alignWithMargins="0"/>
      <extLst>
        <ext xmlns:xlsdti="http://schemas.microsoft.com/office/spreadsheetml/2023/showDataTypeIcons" uri="{a3c15fd4-4149-4032-8f15-062bd4999b60}">
          <xlsdti:showDataTypeIconsCustomSheetView visible="0"/>
        </ext>
      </extLst>
    </customSheetView>
  </customSheetViews>
  <mergeCells count="12">
    <mergeCell ref="A5:AC5"/>
    <mergeCell ref="AD5:BF5"/>
    <mergeCell ref="M24:M25"/>
    <mergeCell ref="N24:N25"/>
    <mergeCell ref="O24:O25"/>
    <mergeCell ref="M44:O45"/>
    <mergeCell ref="M27:M28"/>
    <mergeCell ref="M29:M30"/>
    <mergeCell ref="M32:M34"/>
    <mergeCell ref="M36:M37"/>
    <mergeCell ref="M39:M40"/>
    <mergeCell ref="M41:M42"/>
  </mergeCells>
  <phoneticPr fontId="3" type="noConversion"/>
  <pageMargins left="0.74803149606299213" right="0.74803149606299213" top="0.98425196850393704" bottom="0.98425196850393704" header="0.51181102362204722" footer="0.51181102362204722"/>
  <pageSetup paperSize="8" scale="33" orientation="landscape" horizontalDpi="300" verticalDpi="300" r:id="rId2"/>
  <headerFooter alignWithMargins="0">
    <oddHeader>&amp;C&amp;"Arial"&amp;12&amp;KA80000 OFFICIAL&amp;1#_x000D_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FDC2A-CA79-49FB-BDD8-8677FA8F1F4B}">
  <sheetPr codeName="Sheet15">
    <pageSetUpPr fitToPage="1"/>
  </sheetPr>
  <dimension ref="B1:O45"/>
  <sheetViews>
    <sheetView zoomScale="115" workbookViewId="0">
      <selection activeCell="C15" sqref="C15:D15"/>
    </sheetView>
  </sheetViews>
  <sheetFormatPr defaultRowHeight="12.75" x14ac:dyDescent="0.2"/>
  <cols>
    <col min="4" max="4" width="15.5703125" customWidth="1"/>
    <col min="8" max="8" width="9" customWidth="1"/>
    <col min="9" max="9" width="9.140625" hidden="1" customWidth="1"/>
    <col min="10" max="10" width="10.42578125" customWidth="1"/>
    <col min="11" max="11" width="5.5703125" hidden="1" customWidth="1"/>
    <col min="12" max="12" width="10" customWidth="1"/>
    <col min="13" max="13" width="9.85546875" customWidth="1"/>
    <col min="15" max="15" width="10" customWidth="1"/>
  </cols>
  <sheetData>
    <row r="1" spans="2:15" ht="18.75" x14ac:dyDescent="0.3">
      <c r="B1" s="25" t="s">
        <v>176</v>
      </c>
    </row>
    <row r="2" spans="2:15" ht="13.5" customHeight="1" thickBot="1" x14ac:dyDescent="0.35">
      <c r="C2" s="25"/>
    </row>
    <row r="3" spans="2:15" ht="39" thickBot="1" x14ac:dyDescent="0.3">
      <c r="B3" s="406" t="s">
        <v>49</v>
      </c>
      <c r="C3" s="407"/>
      <c r="D3" s="408"/>
      <c r="E3" s="66" t="s">
        <v>50</v>
      </c>
      <c r="F3" s="66" t="s">
        <v>51</v>
      </c>
      <c r="G3" s="66" t="s">
        <v>52</v>
      </c>
      <c r="H3" s="66" t="s">
        <v>53</v>
      </c>
      <c r="I3" s="409" t="s">
        <v>54</v>
      </c>
      <c r="J3" s="410"/>
      <c r="K3" s="409" t="s">
        <v>55</v>
      </c>
      <c r="L3" s="410"/>
      <c r="M3" s="48" t="s">
        <v>56</v>
      </c>
      <c r="N3" s="66" t="s">
        <v>57</v>
      </c>
      <c r="O3" s="66" t="s">
        <v>58</v>
      </c>
    </row>
    <row r="4" spans="2:15" ht="18.75" thickBot="1" x14ac:dyDescent="0.3">
      <c r="B4" s="406" t="s">
        <v>29</v>
      </c>
      <c r="C4" s="407"/>
      <c r="D4" s="408"/>
      <c r="E4" s="413" t="s">
        <v>59</v>
      </c>
      <c r="F4" s="414"/>
      <c r="G4" s="414"/>
      <c r="H4" s="414"/>
      <c r="I4" s="414"/>
      <c r="J4" s="414"/>
      <c r="K4" s="414"/>
      <c r="L4" s="414"/>
      <c r="M4" s="414"/>
      <c r="N4" s="414"/>
      <c r="O4" s="415"/>
    </row>
    <row r="5" spans="2:15" ht="18" customHeight="1" thickBot="1" x14ac:dyDescent="0.25">
      <c r="B5" s="21" t="s">
        <v>60</v>
      </c>
      <c r="C5" s="419" t="s">
        <v>61</v>
      </c>
      <c r="D5" s="420"/>
      <c r="E5" s="416"/>
      <c r="F5" s="417"/>
      <c r="G5" s="417"/>
      <c r="H5" s="417"/>
      <c r="I5" s="417"/>
      <c r="J5" s="417"/>
      <c r="K5" s="417"/>
      <c r="L5" s="417"/>
      <c r="M5" s="417"/>
      <c r="N5" s="417"/>
      <c r="O5" s="418"/>
    </row>
    <row r="6" spans="2:15" ht="16.5" thickBot="1" x14ac:dyDescent="0.3">
      <c r="B6" s="67" t="s">
        <v>62</v>
      </c>
      <c r="C6" s="404" t="s">
        <v>63</v>
      </c>
      <c r="D6" s="405"/>
      <c r="E6" s="16">
        <v>75</v>
      </c>
      <c r="F6" s="17">
        <v>70</v>
      </c>
      <c r="G6" s="17">
        <v>70</v>
      </c>
      <c r="H6" s="421" t="s">
        <v>179</v>
      </c>
      <c r="I6" s="422"/>
      <c r="J6" s="423"/>
      <c r="K6" s="422"/>
      <c r="L6" s="40" t="s">
        <v>179</v>
      </c>
      <c r="M6" s="49" t="s">
        <v>178</v>
      </c>
      <c r="N6" s="39" t="s">
        <v>177</v>
      </c>
      <c r="O6" s="17"/>
    </row>
    <row r="7" spans="2:15" ht="27.75" customHeight="1" thickBot="1" x14ac:dyDescent="0.3">
      <c r="B7" s="67" t="s">
        <v>64</v>
      </c>
      <c r="C7" s="404" t="s">
        <v>65</v>
      </c>
      <c r="D7" s="405"/>
      <c r="E7" s="16">
        <v>80</v>
      </c>
      <c r="F7" s="17"/>
      <c r="G7" s="41" t="s">
        <v>180</v>
      </c>
      <c r="H7" s="411"/>
      <c r="I7" s="412"/>
      <c r="J7" s="411"/>
      <c r="K7" s="412"/>
      <c r="L7" s="20"/>
      <c r="M7" s="29">
        <v>30</v>
      </c>
      <c r="N7" s="17"/>
      <c r="O7" s="17"/>
    </row>
    <row r="8" spans="2:15" ht="28.5" customHeight="1" thickBot="1" x14ac:dyDescent="0.3">
      <c r="B8" s="67" t="s">
        <v>66</v>
      </c>
      <c r="C8" s="404" t="s">
        <v>67</v>
      </c>
      <c r="D8" s="405"/>
      <c r="E8" s="17">
        <v>70</v>
      </c>
      <c r="F8" s="17"/>
      <c r="G8" s="17">
        <v>50</v>
      </c>
      <c r="H8" s="411"/>
      <c r="I8" s="412"/>
      <c r="J8" s="411"/>
      <c r="K8" s="412"/>
      <c r="L8" s="20"/>
      <c r="M8" s="29">
        <v>30</v>
      </c>
      <c r="N8" s="17"/>
      <c r="O8" s="17"/>
    </row>
    <row r="9" spans="2:15" ht="24" customHeight="1" thickBot="1" x14ac:dyDescent="0.3">
      <c r="B9" s="67" t="s">
        <v>68</v>
      </c>
      <c r="C9" s="404" t="s">
        <v>69</v>
      </c>
      <c r="D9" s="405"/>
      <c r="E9" s="17">
        <v>50</v>
      </c>
      <c r="F9" s="17"/>
      <c r="G9" s="17">
        <v>60</v>
      </c>
      <c r="H9" s="411"/>
      <c r="I9" s="412"/>
      <c r="J9" s="411"/>
      <c r="K9" s="412"/>
      <c r="L9" s="20"/>
      <c r="M9" s="29">
        <v>30</v>
      </c>
      <c r="N9" s="17"/>
      <c r="O9" s="17"/>
    </row>
    <row r="10" spans="2:15" ht="24" customHeight="1" thickBot="1" x14ac:dyDescent="0.3">
      <c r="B10" s="67"/>
      <c r="C10" s="424" t="s">
        <v>70</v>
      </c>
      <c r="D10" s="425"/>
      <c r="E10" s="17"/>
      <c r="F10" s="17"/>
      <c r="G10" s="16">
        <v>65</v>
      </c>
      <c r="H10" s="411"/>
      <c r="I10" s="412"/>
      <c r="J10" s="411"/>
      <c r="K10" s="412"/>
      <c r="L10" s="20"/>
      <c r="M10" s="29"/>
      <c r="N10" s="17"/>
      <c r="O10" s="17"/>
    </row>
    <row r="11" spans="2:15" ht="16.5" thickBot="1" x14ac:dyDescent="0.3">
      <c r="B11" s="67" t="s">
        <v>71</v>
      </c>
      <c r="C11" s="404" t="s">
        <v>72</v>
      </c>
      <c r="D11" s="405"/>
      <c r="E11" s="17">
        <v>100</v>
      </c>
      <c r="F11" s="17"/>
      <c r="G11" s="17">
        <v>50</v>
      </c>
      <c r="H11" s="411"/>
      <c r="I11" s="412"/>
      <c r="J11" s="411"/>
      <c r="K11" s="412"/>
      <c r="L11" s="20">
        <v>20</v>
      </c>
      <c r="M11" s="29">
        <v>70</v>
      </c>
      <c r="N11" s="17">
        <v>50</v>
      </c>
      <c r="O11" s="17"/>
    </row>
    <row r="12" spans="2:15" ht="16.5" thickBot="1" x14ac:dyDescent="0.3">
      <c r="B12" s="67" t="s">
        <v>73</v>
      </c>
      <c r="C12" s="404" t="s">
        <v>74</v>
      </c>
      <c r="D12" s="405"/>
      <c r="E12" s="17">
        <v>30</v>
      </c>
      <c r="F12" s="17"/>
      <c r="G12" s="17">
        <v>30</v>
      </c>
      <c r="H12" s="411"/>
      <c r="I12" s="412"/>
      <c r="J12" s="411"/>
      <c r="K12" s="412"/>
      <c r="L12" s="20"/>
      <c r="M12" s="29">
        <v>30</v>
      </c>
      <c r="N12" s="17">
        <v>20</v>
      </c>
      <c r="O12" s="17"/>
    </row>
    <row r="13" spans="2:15" ht="27.75" customHeight="1" thickBot="1" x14ac:dyDescent="0.3">
      <c r="B13" s="67" t="s">
        <v>75</v>
      </c>
      <c r="C13" s="404" t="s">
        <v>76</v>
      </c>
      <c r="D13" s="405"/>
      <c r="E13" s="17">
        <v>50</v>
      </c>
      <c r="F13" s="17"/>
      <c r="G13" s="17">
        <v>50</v>
      </c>
      <c r="H13" s="411"/>
      <c r="I13" s="412"/>
      <c r="J13" s="411"/>
      <c r="K13" s="412"/>
      <c r="L13" s="20"/>
      <c r="M13" s="29">
        <v>50</v>
      </c>
      <c r="N13" s="17">
        <v>10</v>
      </c>
      <c r="O13" s="17"/>
    </row>
    <row r="14" spans="2:15" ht="28.5" customHeight="1" thickBot="1" x14ac:dyDescent="0.3">
      <c r="B14" s="67" t="s">
        <v>77</v>
      </c>
      <c r="C14" s="404" t="s">
        <v>78</v>
      </c>
      <c r="D14" s="405"/>
      <c r="E14" s="17">
        <v>100</v>
      </c>
      <c r="F14" s="17"/>
      <c r="G14" s="17">
        <v>100</v>
      </c>
      <c r="H14" s="411"/>
      <c r="I14" s="412"/>
      <c r="J14" s="411"/>
      <c r="K14" s="412"/>
      <c r="L14" s="20"/>
      <c r="M14" s="29">
        <v>50</v>
      </c>
      <c r="N14" s="17">
        <v>100</v>
      </c>
      <c r="O14" s="17"/>
    </row>
    <row r="15" spans="2:15" ht="24" customHeight="1" thickBot="1" x14ac:dyDescent="0.3">
      <c r="B15" s="67" t="s">
        <v>79</v>
      </c>
      <c r="C15" s="404" t="s">
        <v>618</v>
      </c>
      <c r="D15" s="405"/>
      <c r="E15" s="18"/>
      <c r="F15" s="17"/>
      <c r="G15" s="17"/>
      <c r="H15" s="411">
        <v>40</v>
      </c>
      <c r="I15" s="412"/>
      <c r="J15" s="411"/>
      <c r="K15" s="412"/>
      <c r="L15" s="20"/>
      <c r="M15" s="29"/>
      <c r="N15" s="17">
        <v>30</v>
      </c>
      <c r="O15" s="17"/>
    </row>
    <row r="16" spans="2:15" ht="25.5" customHeight="1" thickBot="1" x14ac:dyDescent="0.3">
      <c r="B16" s="67" t="s">
        <v>80</v>
      </c>
      <c r="C16" s="404" t="s">
        <v>81</v>
      </c>
      <c r="D16" s="405"/>
      <c r="E16" s="16">
        <v>70</v>
      </c>
      <c r="F16" s="17"/>
      <c r="G16" s="17">
        <v>50</v>
      </c>
      <c r="H16" s="421" t="s">
        <v>178</v>
      </c>
      <c r="I16" s="422"/>
      <c r="J16" s="421" t="s">
        <v>181</v>
      </c>
      <c r="K16" s="422"/>
      <c r="L16" s="20"/>
      <c r="M16" s="29"/>
      <c r="N16" s="17"/>
      <c r="O16" s="17"/>
    </row>
    <row r="17" spans="2:15" ht="30" customHeight="1" thickBot="1" x14ac:dyDescent="0.3">
      <c r="B17" s="67" t="s">
        <v>82</v>
      </c>
      <c r="C17" s="404" t="s">
        <v>83</v>
      </c>
      <c r="D17" s="405"/>
      <c r="E17" s="16">
        <v>50</v>
      </c>
      <c r="F17" s="17"/>
      <c r="G17" s="17"/>
      <c r="H17" s="411"/>
      <c r="I17" s="412"/>
      <c r="J17" s="411"/>
      <c r="K17" s="412"/>
      <c r="L17" s="20"/>
      <c r="M17" s="29"/>
      <c r="N17" s="17"/>
      <c r="O17" s="17"/>
    </row>
    <row r="18" spans="2:15" ht="24" customHeight="1" thickBot="1" x14ac:dyDescent="0.3">
      <c r="B18" s="67" t="s">
        <v>84</v>
      </c>
      <c r="C18" s="404" t="s">
        <v>85</v>
      </c>
      <c r="D18" s="405"/>
      <c r="E18" s="18"/>
      <c r="F18" s="17"/>
      <c r="G18" s="17">
        <v>50</v>
      </c>
      <c r="H18" s="411"/>
      <c r="I18" s="412"/>
      <c r="J18" s="411"/>
      <c r="K18" s="412"/>
      <c r="L18" s="20">
        <v>50</v>
      </c>
      <c r="M18" s="29"/>
      <c r="N18" s="17">
        <v>50</v>
      </c>
      <c r="O18" s="17"/>
    </row>
    <row r="19" spans="2:15" ht="24" customHeight="1" thickBot="1" x14ac:dyDescent="0.3">
      <c r="B19" s="67" t="s">
        <v>86</v>
      </c>
      <c r="C19" s="404" t="s">
        <v>87</v>
      </c>
      <c r="D19" s="405"/>
      <c r="E19" s="18"/>
      <c r="F19" s="17"/>
      <c r="G19" s="18" t="s">
        <v>88</v>
      </c>
      <c r="H19" s="411">
        <v>50</v>
      </c>
      <c r="I19" s="412"/>
      <c r="J19" s="411"/>
      <c r="K19" s="412"/>
      <c r="L19" s="20">
        <v>50</v>
      </c>
      <c r="M19" s="29"/>
      <c r="N19" s="17">
        <v>50</v>
      </c>
      <c r="O19" s="17"/>
    </row>
    <row r="20" spans="2:15" ht="16.5" thickBot="1" x14ac:dyDescent="0.3">
      <c r="B20" s="67" t="s">
        <v>89</v>
      </c>
      <c r="C20" s="404" t="s">
        <v>90</v>
      </c>
      <c r="D20" s="405"/>
      <c r="E20" s="18"/>
      <c r="F20" s="17"/>
      <c r="G20" s="17"/>
      <c r="H20" s="411"/>
      <c r="I20" s="412"/>
      <c r="J20" s="411"/>
      <c r="K20" s="412"/>
      <c r="L20" s="20"/>
      <c r="M20" s="29">
        <v>30</v>
      </c>
      <c r="N20" s="17"/>
      <c r="O20" s="17"/>
    </row>
    <row r="21" spans="2:15" ht="26.25" customHeight="1" thickBot="1" x14ac:dyDescent="0.3">
      <c r="B21" s="67" t="s">
        <v>91</v>
      </c>
      <c r="C21" s="404" t="s">
        <v>92</v>
      </c>
      <c r="D21" s="405"/>
      <c r="E21" s="16">
        <v>50</v>
      </c>
      <c r="F21" s="17">
        <v>20</v>
      </c>
      <c r="G21" s="16">
        <v>50</v>
      </c>
      <c r="H21" s="411">
        <v>20</v>
      </c>
      <c r="I21" s="412"/>
      <c r="J21" s="411"/>
      <c r="K21" s="412"/>
      <c r="L21" s="20"/>
      <c r="M21" s="29"/>
      <c r="N21" s="17">
        <v>10</v>
      </c>
      <c r="O21" s="17">
        <v>10</v>
      </c>
    </row>
    <row r="22" spans="2:15" ht="16.5" thickBot="1" x14ac:dyDescent="0.3">
      <c r="B22" s="67" t="s">
        <v>93</v>
      </c>
      <c r="C22" s="404" t="s">
        <v>94</v>
      </c>
      <c r="D22" s="405"/>
      <c r="E22" s="18"/>
      <c r="F22" s="17"/>
      <c r="G22" s="17">
        <v>30</v>
      </c>
      <c r="H22" s="411">
        <v>40</v>
      </c>
      <c r="I22" s="412"/>
      <c r="J22" s="411"/>
      <c r="K22" s="412"/>
      <c r="L22" s="20"/>
      <c r="M22" s="29"/>
      <c r="N22" s="17">
        <v>20</v>
      </c>
      <c r="O22" s="17">
        <v>20</v>
      </c>
    </row>
    <row r="23" spans="2:15" ht="24" customHeight="1" thickBot="1" x14ac:dyDescent="0.3">
      <c r="B23" s="67" t="s">
        <v>95</v>
      </c>
      <c r="C23" s="404" t="s">
        <v>96</v>
      </c>
      <c r="D23" s="405"/>
      <c r="E23" s="18"/>
      <c r="F23" s="17"/>
      <c r="G23" s="17">
        <v>20</v>
      </c>
      <c r="H23" s="426">
        <v>40</v>
      </c>
      <c r="I23" s="427"/>
      <c r="J23" s="411"/>
      <c r="K23" s="412"/>
      <c r="L23" s="20"/>
      <c r="M23" s="29"/>
      <c r="N23" s="17"/>
      <c r="O23" s="17">
        <v>20</v>
      </c>
    </row>
    <row r="24" spans="2:15" ht="27" customHeight="1" thickBot="1" x14ac:dyDescent="0.3">
      <c r="B24" s="67" t="s">
        <v>97</v>
      </c>
      <c r="C24" s="404" t="s">
        <v>98</v>
      </c>
      <c r="D24" s="405"/>
      <c r="E24" s="17">
        <v>10</v>
      </c>
      <c r="F24" s="17"/>
      <c r="G24" s="17"/>
      <c r="H24" s="411">
        <v>20</v>
      </c>
      <c r="I24" s="412"/>
      <c r="J24" s="411">
        <v>20</v>
      </c>
      <c r="K24" s="412"/>
      <c r="L24" s="20"/>
      <c r="M24" s="29">
        <v>30</v>
      </c>
      <c r="N24" s="17"/>
      <c r="O24" s="17">
        <v>50</v>
      </c>
    </row>
    <row r="25" spans="2:15" ht="29.25" customHeight="1" thickBot="1" x14ac:dyDescent="0.3">
      <c r="B25" s="67" t="s">
        <v>99</v>
      </c>
      <c r="C25" s="404" t="s">
        <v>100</v>
      </c>
      <c r="D25" s="405"/>
      <c r="E25" s="17">
        <v>75</v>
      </c>
      <c r="F25" s="17">
        <v>100</v>
      </c>
      <c r="G25" s="17">
        <v>100</v>
      </c>
      <c r="H25" s="411"/>
      <c r="I25" s="412"/>
      <c r="J25" s="411"/>
      <c r="K25" s="412"/>
      <c r="L25" s="20"/>
      <c r="M25" s="29">
        <v>50</v>
      </c>
      <c r="N25" s="17"/>
      <c r="O25" s="17"/>
    </row>
    <row r="26" spans="2:15" ht="24" customHeight="1" thickBot="1" x14ac:dyDescent="0.3">
      <c r="B26" s="93" t="s">
        <v>101</v>
      </c>
      <c r="C26" s="429" t="s">
        <v>102</v>
      </c>
      <c r="D26" s="429"/>
      <c r="E26" s="44"/>
      <c r="F26" s="43"/>
      <c r="G26" s="43"/>
      <c r="H26" s="428">
        <v>50</v>
      </c>
      <c r="I26" s="428"/>
      <c r="J26" s="428"/>
      <c r="K26" s="428"/>
      <c r="L26" s="43"/>
      <c r="M26" s="43"/>
      <c r="N26" s="43"/>
      <c r="O26" s="43"/>
    </row>
    <row r="27" spans="2:15" ht="25.5" customHeight="1" thickBot="1" x14ac:dyDescent="0.3">
      <c r="B27" s="93" t="s">
        <v>103</v>
      </c>
      <c r="C27" s="429" t="s">
        <v>104</v>
      </c>
      <c r="D27" s="429"/>
      <c r="E27" s="44"/>
      <c r="F27" s="43"/>
      <c r="G27" s="43"/>
      <c r="H27" s="428">
        <v>30</v>
      </c>
      <c r="I27" s="428"/>
      <c r="J27" s="428"/>
      <c r="K27" s="428"/>
      <c r="L27" s="43"/>
      <c r="M27" s="43"/>
      <c r="N27" s="43"/>
      <c r="O27" s="43"/>
    </row>
    <row r="28" spans="2:15" ht="25.5" customHeight="1" thickBot="1" x14ac:dyDescent="0.3">
      <c r="B28" s="93"/>
      <c r="C28" s="429" t="s">
        <v>474</v>
      </c>
      <c r="D28" s="429"/>
      <c r="E28" s="44"/>
      <c r="F28" s="43"/>
      <c r="G28" s="43"/>
      <c r="H28" s="43">
        <v>40</v>
      </c>
      <c r="I28" s="43"/>
      <c r="J28" s="43"/>
      <c r="K28" s="43"/>
      <c r="L28" s="43"/>
      <c r="M28" s="43"/>
      <c r="N28" s="43"/>
      <c r="O28" s="43"/>
    </row>
    <row r="29" spans="2:15" ht="25.5" customHeight="1" thickBot="1" x14ac:dyDescent="0.3">
      <c r="B29" s="93"/>
      <c r="C29" s="429" t="s">
        <v>475</v>
      </c>
      <c r="D29" s="429"/>
      <c r="E29" s="43">
        <v>10</v>
      </c>
      <c r="F29" s="43"/>
      <c r="G29" s="43">
        <v>10</v>
      </c>
      <c r="H29" s="43">
        <v>10</v>
      </c>
      <c r="I29" s="43"/>
      <c r="J29" s="43"/>
      <c r="K29" s="43"/>
      <c r="L29" s="43"/>
      <c r="M29" s="43"/>
      <c r="N29" s="43"/>
      <c r="O29" s="43"/>
    </row>
    <row r="30" spans="2:15" ht="58.5" customHeight="1" thickBot="1" x14ac:dyDescent="0.3">
      <c r="B30" s="93"/>
      <c r="C30" s="429" t="s">
        <v>476</v>
      </c>
      <c r="D30" s="429"/>
      <c r="E30" s="43"/>
      <c r="F30" s="43"/>
      <c r="G30" s="43"/>
      <c r="H30" s="43">
        <v>60</v>
      </c>
      <c r="I30" s="43"/>
      <c r="J30" s="43">
        <v>50</v>
      </c>
      <c r="K30" s="43"/>
      <c r="L30" s="43"/>
      <c r="M30" s="43"/>
      <c r="N30" s="43"/>
      <c r="O30" s="43"/>
    </row>
    <row r="31" spans="2:15" ht="39.75" customHeight="1" thickBot="1" x14ac:dyDescent="0.3">
      <c r="B31" s="93"/>
      <c r="C31" s="429" t="s">
        <v>545</v>
      </c>
      <c r="D31" s="429"/>
      <c r="E31" s="43">
        <v>25</v>
      </c>
      <c r="F31" s="43">
        <v>25</v>
      </c>
      <c r="G31" s="43">
        <v>25</v>
      </c>
      <c r="H31" s="43">
        <v>25</v>
      </c>
      <c r="I31" s="43"/>
      <c r="J31" s="43">
        <v>25</v>
      </c>
      <c r="K31" s="43"/>
      <c r="L31" s="43">
        <v>25</v>
      </c>
      <c r="M31" s="43">
        <v>25</v>
      </c>
      <c r="N31" s="43"/>
      <c r="O31" s="43"/>
    </row>
    <row r="32" spans="2:15" ht="42" customHeight="1" thickBot="1" x14ac:dyDescent="0.3">
      <c r="B32" s="93"/>
      <c r="C32" s="429" t="s">
        <v>537</v>
      </c>
      <c r="D32" s="429"/>
      <c r="E32" s="43">
        <v>20</v>
      </c>
      <c r="F32" s="43">
        <v>20</v>
      </c>
      <c r="G32" s="43">
        <v>20</v>
      </c>
      <c r="H32" s="43">
        <v>25</v>
      </c>
      <c r="I32" s="43"/>
      <c r="J32" s="43">
        <v>20</v>
      </c>
      <c r="K32" s="43"/>
      <c r="L32" s="43">
        <v>20</v>
      </c>
      <c r="M32" s="43">
        <v>20</v>
      </c>
      <c r="N32" s="43"/>
      <c r="O32" s="43"/>
    </row>
    <row r="33" spans="2:15" ht="33" customHeight="1" thickBot="1" x14ac:dyDescent="0.3">
      <c r="B33" s="93"/>
      <c r="C33" s="404" t="s">
        <v>543</v>
      </c>
      <c r="D33" s="405"/>
      <c r="E33" s="43">
        <v>50</v>
      </c>
      <c r="F33" s="43"/>
      <c r="G33" s="43">
        <v>50</v>
      </c>
      <c r="H33" s="147" t="s">
        <v>178</v>
      </c>
      <c r="I33" s="148"/>
      <c r="J33" s="147" t="s">
        <v>181</v>
      </c>
      <c r="K33" s="43"/>
      <c r="L33" s="43"/>
      <c r="M33" s="43"/>
      <c r="N33" s="43"/>
      <c r="O33" s="43"/>
    </row>
    <row r="34" spans="2:15" ht="24" customHeight="1" thickBot="1" x14ac:dyDescent="0.3">
      <c r="B34" s="93"/>
      <c r="C34" s="404" t="s">
        <v>539</v>
      </c>
      <c r="D34" s="405"/>
      <c r="E34" s="43">
        <v>10</v>
      </c>
      <c r="F34" s="43"/>
      <c r="G34" s="43">
        <v>15</v>
      </c>
      <c r="H34" s="43">
        <v>40</v>
      </c>
      <c r="I34" s="43"/>
      <c r="J34" s="43"/>
      <c r="K34" s="43"/>
      <c r="L34" s="43"/>
      <c r="M34" s="43"/>
      <c r="N34" s="43"/>
      <c r="O34" s="43"/>
    </row>
    <row r="35" spans="2:15" ht="25.5" customHeight="1" thickBot="1" x14ac:dyDescent="0.3">
      <c r="B35" s="93"/>
      <c r="C35" s="404" t="s">
        <v>554</v>
      </c>
      <c r="D35" s="405" t="s">
        <v>548</v>
      </c>
      <c r="E35" s="43"/>
      <c r="F35" s="43">
        <v>23</v>
      </c>
      <c r="G35" s="43"/>
      <c r="H35" s="43">
        <v>23</v>
      </c>
      <c r="I35" s="43"/>
      <c r="J35" s="43"/>
      <c r="K35" s="43"/>
      <c r="L35" s="43"/>
      <c r="M35" s="43">
        <v>23</v>
      </c>
      <c r="N35" s="43"/>
      <c r="O35" s="43"/>
    </row>
    <row r="36" spans="2:15" ht="25.5" customHeight="1" thickBot="1" x14ac:dyDescent="0.3">
      <c r="B36" s="93"/>
      <c r="C36" s="404" t="s">
        <v>555</v>
      </c>
      <c r="D36" s="405" t="s">
        <v>549</v>
      </c>
      <c r="E36" s="43"/>
      <c r="F36" s="43">
        <v>15</v>
      </c>
      <c r="G36" s="43"/>
      <c r="H36" s="43">
        <v>15</v>
      </c>
      <c r="I36" s="43"/>
      <c r="J36" s="43"/>
      <c r="K36" s="43"/>
      <c r="L36" s="43"/>
      <c r="M36" s="43">
        <v>15</v>
      </c>
      <c r="N36" s="43"/>
      <c r="O36" s="43"/>
    </row>
    <row r="37" spans="2:15" ht="25.5" customHeight="1" thickBot="1" x14ac:dyDescent="0.3">
      <c r="B37" s="93"/>
      <c r="C37" s="404" t="s">
        <v>556</v>
      </c>
      <c r="D37" s="405" t="s">
        <v>550</v>
      </c>
      <c r="E37" s="43"/>
      <c r="F37" s="43">
        <v>15</v>
      </c>
      <c r="G37" s="43"/>
      <c r="H37" s="43">
        <v>15</v>
      </c>
      <c r="I37" s="43"/>
      <c r="J37" s="43"/>
      <c r="K37" s="43"/>
      <c r="L37" s="43"/>
      <c r="M37" s="43">
        <v>15</v>
      </c>
      <c r="N37" s="43"/>
      <c r="O37" s="43"/>
    </row>
    <row r="38" spans="2:15" ht="46.5" customHeight="1" thickBot="1" x14ac:dyDescent="0.3">
      <c r="B38" s="93"/>
      <c r="C38" s="429" t="s">
        <v>535</v>
      </c>
      <c r="D38" s="429"/>
      <c r="E38" s="43">
        <v>55</v>
      </c>
      <c r="F38" s="43"/>
      <c r="G38" s="43"/>
      <c r="H38" s="43">
        <v>20</v>
      </c>
      <c r="I38" s="43"/>
      <c r="J38" s="43"/>
      <c r="K38" s="43"/>
      <c r="L38" s="43"/>
      <c r="M38" s="43"/>
      <c r="N38" s="43"/>
      <c r="O38" s="43"/>
    </row>
    <row r="39" spans="2:15" ht="15.75" thickBot="1" x14ac:dyDescent="0.3">
      <c r="B39" s="436" t="s">
        <v>105</v>
      </c>
      <c r="C39" s="436"/>
      <c r="D39" s="91" t="s">
        <v>107</v>
      </c>
      <c r="E39" s="45">
        <v>122</v>
      </c>
      <c r="F39" s="45">
        <v>262.89999999999998</v>
      </c>
      <c r="G39" s="45">
        <v>126.9</v>
      </c>
      <c r="H39" s="435">
        <v>62.7</v>
      </c>
      <c r="I39" s="435"/>
      <c r="J39" s="435">
        <v>95</v>
      </c>
      <c r="K39" s="435"/>
      <c r="L39" s="92">
        <v>83.8</v>
      </c>
      <c r="M39" s="45">
        <v>165</v>
      </c>
      <c r="N39" s="45">
        <v>99.1</v>
      </c>
      <c r="O39" s="45">
        <v>122.9</v>
      </c>
    </row>
    <row r="40" spans="2:15" ht="15.75" thickBot="1" x14ac:dyDescent="0.3">
      <c r="B40" s="433" t="s">
        <v>106</v>
      </c>
      <c r="C40" s="434"/>
      <c r="D40" s="22" t="s">
        <v>108</v>
      </c>
      <c r="E40" s="23">
        <v>258.8</v>
      </c>
      <c r="F40" s="23">
        <v>465.5</v>
      </c>
      <c r="G40" s="23">
        <v>213.6</v>
      </c>
      <c r="H40" s="431">
        <v>146.9</v>
      </c>
      <c r="I40" s="432"/>
      <c r="J40" s="431">
        <v>238.8</v>
      </c>
      <c r="K40" s="432"/>
      <c r="L40" s="85">
        <v>188.3</v>
      </c>
      <c r="M40" s="46">
        <v>289.39999999999998</v>
      </c>
      <c r="N40" s="23">
        <v>206.8</v>
      </c>
      <c r="O40" s="23">
        <v>209.5</v>
      </c>
    </row>
    <row r="43" spans="2:15" x14ac:dyDescent="0.2">
      <c r="B43" s="24" t="s">
        <v>88</v>
      </c>
      <c r="C43" s="430" t="s">
        <v>109</v>
      </c>
      <c r="D43" s="430"/>
      <c r="E43" s="430"/>
      <c r="F43" s="430"/>
      <c r="G43" s="430"/>
      <c r="H43" s="430"/>
      <c r="I43" s="430"/>
      <c r="J43" s="430"/>
      <c r="K43" s="430"/>
      <c r="L43" s="430"/>
      <c r="M43" s="430"/>
      <c r="N43" s="430"/>
      <c r="O43" s="430"/>
    </row>
    <row r="44" spans="2:15" x14ac:dyDescent="0.2">
      <c r="C44" s="430"/>
      <c r="D44" s="430"/>
      <c r="E44" s="430"/>
      <c r="F44" s="430"/>
      <c r="G44" s="430"/>
      <c r="H44" s="430"/>
      <c r="I44" s="430"/>
      <c r="J44" s="430"/>
      <c r="K44" s="430"/>
      <c r="L44" s="430"/>
      <c r="M44" s="430"/>
      <c r="N44" s="430"/>
      <c r="O44" s="430"/>
    </row>
    <row r="45" spans="2:15" x14ac:dyDescent="0.2">
      <c r="C45" s="430"/>
      <c r="D45" s="430"/>
      <c r="E45" s="430"/>
      <c r="F45" s="430"/>
      <c r="G45" s="430"/>
      <c r="H45" s="430"/>
      <c r="I45" s="430"/>
      <c r="J45" s="430"/>
      <c r="K45" s="430"/>
      <c r="L45" s="430"/>
      <c r="M45" s="430"/>
      <c r="N45" s="430"/>
      <c r="O45" s="430"/>
    </row>
  </sheetData>
  <customSheetViews>
    <customSheetView guid="{6B270C73-BA9D-4B05-BFBB-AF9B27F35E3F}" scale="115" showPageBreaks="1" fitToPage="1" printArea="1" hiddenColumns="1" topLeftCell="A28">
      <selection activeCell="M53" sqref="M53"/>
      <pageMargins left="0.75" right="0.75" top="1" bottom="1" header="0.5" footer="0.5"/>
      <pageSetup paperSize="9" scale="64"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90">
    <mergeCell ref="C28:D28"/>
    <mergeCell ref="C29:D29"/>
    <mergeCell ref="C30:D30"/>
    <mergeCell ref="C32:D32"/>
    <mergeCell ref="C31:D31"/>
    <mergeCell ref="C43:O45"/>
    <mergeCell ref="H40:I40"/>
    <mergeCell ref="J40:K40"/>
    <mergeCell ref="B40:C40"/>
    <mergeCell ref="C34:D34"/>
    <mergeCell ref="C35:D35"/>
    <mergeCell ref="C36:D36"/>
    <mergeCell ref="C37:D37"/>
    <mergeCell ref="J39:K39"/>
    <mergeCell ref="H39:I39"/>
    <mergeCell ref="B39:C39"/>
    <mergeCell ref="C38:D38"/>
    <mergeCell ref="H27:I27"/>
    <mergeCell ref="J27:K27"/>
    <mergeCell ref="C26:D26"/>
    <mergeCell ref="H26:I26"/>
    <mergeCell ref="J26:K26"/>
    <mergeCell ref="C27:D27"/>
    <mergeCell ref="C25:D25"/>
    <mergeCell ref="H25:I25"/>
    <mergeCell ref="J25:K25"/>
    <mergeCell ref="C24:D24"/>
    <mergeCell ref="H24:I24"/>
    <mergeCell ref="J24:K24"/>
    <mergeCell ref="C23:D23"/>
    <mergeCell ref="H23:I23"/>
    <mergeCell ref="J23:K23"/>
    <mergeCell ref="C22:D22"/>
    <mergeCell ref="H22:I22"/>
    <mergeCell ref="J22:K22"/>
    <mergeCell ref="C21:D21"/>
    <mergeCell ref="H21:I21"/>
    <mergeCell ref="J21:K21"/>
    <mergeCell ref="C20:D20"/>
    <mergeCell ref="H20:I20"/>
    <mergeCell ref="J20:K20"/>
    <mergeCell ref="C19:D19"/>
    <mergeCell ref="H19:I19"/>
    <mergeCell ref="J19:K19"/>
    <mergeCell ref="C18:D18"/>
    <mergeCell ref="H18:I18"/>
    <mergeCell ref="J18:K18"/>
    <mergeCell ref="C17:D17"/>
    <mergeCell ref="H17:I17"/>
    <mergeCell ref="J17:K17"/>
    <mergeCell ref="C16:D16"/>
    <mergeCell ref="H16:I16"/>
    <mergeCell ref="J16:K16"/>
    <mergeCell ref="C15:D15"/>
    <mergeCell ref="H15:I15"/>
    <mergeCell ref="J15:K15"/>
    <mergeCell ref="C14:D14"/>
    <mergeCell ref="H14:I14"/>
    <mergeCell ref="J14:K14"/>
    <mergeCell ref="C13:D13"/>
    <mergeCell ref="H13:I13"/>
    <mergeCell ref="J13:K13"/>
    <mergeCell ref="C12:D12"/>
    <mergeCell ref="H12:I12"/>
    <mergeCell ref="J12:K12"/>
    <mergeCell ref="C6:D6"/>
    <mergeCell ref="H6:I6"/>
    <mergeCell ref="J6:K6"/>
    <mergeCell ref="C11:D11"/>
    <mergeCell ref="H11:I11"/>
    <mergeCell ref="J11:K11"/>
    <mergeCell ref="C10:D10"/>
    <mergeCell ref="H10:I10"/>
    <mergeCell ref="J10:K10"/>
    <mergeCell ref="C33:D33"/>
    <mergeCell ref="B3:D3"/>
    <mergeCell ref="I3:J3"/>
    <mergeCell ref="C9:D9"/>
    <mergeCell ref="H9:I9"/>
    <mergeCell ref="J9:K9"/>
    <mergeCell ref="C8:D8"/>
    <mergeCell ref="H8:I8"/>
    <mergeCell ref="J8:K8"/>
    <mergeCell ref="K3:L3"/>
    <mergeCell ref="C7:D7"/>
    <mergeCell ref="H7:I7"/>
    <mergeCell ref="J7:K7"/>
    <mergeCell ref="B4:D4"/>
    <mergeCell ref="E4:O5"/>
    <mergeCell ref="C5:D5"/>
  </mergeCells>
  <phoneticPr fontId="3" type="noConversion"/>
  <pageMargins left="0.75" right="0.75" top="1" bottom="1" header="0.5" footer="0.5"/>
  <pageSetup paperSize="9" scale="65" orientation="portrait" r:id="rId2"/>
  <headerFooter alignWithMargins="0">
    <oddHeader>&amp;C&amp;"Arial"&amp;12&amp;KA80000 OFFICIAL&amp;1#_x000D_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59300-399C-413A-AF98-2A6777802B04}">
  <sheetPr codeName="Sheet16">
    <pageSetUpPr fitToPage="1"/>
  </sheetPr>
  <dimension ref="B1:J49"/>
  <sheetViews>
    <sheetView topLeftCell="A18" workbookViewId="0">
      <selection activeCell="H39" sqref="H39"/>
    </sheetView>
  </sheetViews>
  <sheetFormatPr defaultRowHeight="12.75" x14ac:dyDescent="0.2"/>
  <cols>
    <col min="4" max="4" width="23.5703125" customWidth="1"/>
    <col min="10" max="10" width="10" customWidth="1"/>
  </cols>
  <sheetData>
    <row r="1" spans="2:10" ht="18.75" x14ac:dyDescent="0.3">
      <c r="B1" s="37" t="s">
        <v>175</v>
      </c>
    </row>
    <row r="2" spans="2:10" ht="9.75" customHeight="1" thickBot="1" x14ac:dyDescent="0.35">
      <c r="B2" s="37"/>
    </row>
    <row r="3" spans="2:10" ht="24.75" customHeight="1" x14ac:dyDescent="0.2">
      <c r="B3" s="439" t="s">
        <v>49</v>
      </c>
      <c r="C3" s="440"/>
      <c r="D3" s="441"/>
      <c r="E3" s="437" t="s">
        <v>110</v>
      </c>
      <c r="F3" s="437" t="s">
        <v>52</v>
      </c>
      <c r="G3" s="437" t="s">
        <v>53</v>
      </c>
      <c r="H3" s="437" t="s">
        <v>54</v>
      </c>
      <c r="I3" s="437" t="s">
        <v>56</v>
      </c>
      <c r="J3" s="437" t="s">
        <v>58</v>
      </c>
    </row>
    <row r="4" spans="2:10" ht="13.5" thickBot="1" x14ac:dyDescent="0.25">
      <c r="B4" s="442"/>
      <c r="C4" s="443"/>
      <c r="D4" s="444"/>
      <c r="E4" s="438"/>
      <c r="F4" s="438"/>
      <c r="G4" s="438"/>
      <c r="H4" s="438"/>
      <c r="I4" s="438"/>
      <c r="J4" s="438"/>
    </row>
    <row r="5" spans="2:10" ht="18.75" thickBot="1" x14ac:dyDescent="0.3">
      <c r="B5" s="406" t="s">
        <v>29</v>
      </c>
      <c r="C5" s="407"/>
      <c r="D5" s="408"/>
      <c r="E5" s="413" t="s">
        <v>59</v>
      </c>
      <c r="F5" s="414"/>
      <c r="G5" s="414"/>
      <c r="H5" s="414"/>
      <c r="I5" s="414"/>
      <c r="J5" s="415"/>
    </row>
    <row r="6" spans="2:10" ht="13.5" thickBot="1" x14ac:dyDescent="0.25">
      <c r="B6" s="30" t="s">
        <v>60</v>
      </c>
      <c r="C6" s="419" t="s">
        <v>61</v>
      </c>
      <c r="D6" s="420"/>
      <c r="E6" s="416"/>
      <c r="F6" s="417"/>
      <c r="G6" s="417"/>
      <c r="H6" s="417"/>
      <c r="I6" s="417"/>
      <c r="J6" s="418"/>
    </row>
    <row r="7" spans="2:10" ht="16.5" thickBot="1" x14ac:dyDescent="0.3">
      <c r="B7" s="68" t="s">
        <v>111</v>
      </c>
      <c r="C7" s="404" t="s">
        <v>112</v>
      </c>
      <c r="D7" s="405"/>
      <c r="E7" s="17">
        <v>90</v>
      </c>
      <c r="F7" s="17"/>
      <c r="G7" s="17"/>
      <c r="H7" s="17"/>
      <c r="I7" s="20">
        <v>50</v>
      </c>
      <c r="J7" s="43"/>
    </row>
    <row r="8" spans="2:10" ht="16.5" thickBot="1" x14ac:dyDescent="0.3">
      <c r="B8" s="68" t="s">
        <v>113</v>
      </c>
      <c r="C8" s="404" t="s">
        <v>114</v>
      </c>
      <c r="D8" s="405"/>
      <c r="E8" s="17"/>
      <c r="F8" s="17"/>
      <c r="G8" s="17"/>
      <c r="H8" s="17"/>
      <c r="I8" s="20">
        <v>50</v>
      </c>
      <c r="J8" s="29"/>
    </row>
    <row r="9" spans="2:10" ht="16.5" thickBot="1" x14ac:dyDescent="0.3">
      <c r="B9" s="68" t="s">
        <v>115</v>
      </c>
      <c r="C9" s="404" t="s">
        <v>116</v>
      </c>
      <c r="D9" s="405"/>
      <c r="E9" s="17"/>
      <c r="F9" s="17"/>
      <c r="G9" s="17"/>
      <c r="H9" s="17"/>
      <c r="I9" s="20">
        <v>40</v>
      </c>
      <c r="J9" s="29"/>
    </row>
    <row r="10" spans="2:10" ht="16.5" thickBot="1" x14ac:dyDescent="0.3">
      <c r="B10" s="68" t="s">
        <v>117</v>
      </c>
      <c r="C10" s="404" t="s">
        <v>118</v>
      </c>
      <c r="D10" s="405"/>
      <c r="E10" s="17"/>
      <c r="F10" s="17"/>
      <c r="G10" s="17"/>
      <c r="H10" s="17"/>
      <c r="I10" s="20">
        <v>90</v>
      </c>
      <c r="J10" s="29"/>
    </row>
    <row r="11" spans="2:10" ht="16.5" thickBot="1" x14ac:dyDescent="0.3">
      <c r="B11" s="68" t="s">
        <v>119</v>
      </c>
      <c r="C11" s="404" t="s">
        <v>120</v>
      </c>
      <c r="D11" s="405"/>
      <c r="E11" s="17"/>
      <c r="F11" s="17"/>
      <c r="G11" s="17"/>
      <c r="H11" s="17"/>
      <c r="I11" s="20">
        <v>70</v>
      </c>
      <c r="J11" s="29"/>
    </row>
    <row r="12" spans="2:10" ht="16.5" thickBot="1" x14ac:dyDescent="0.3">
      <c r="B12" s="68" t="s">
        <v>121</v>
      </c>
      <c r="C12" s="404" t="s">
        <v>122</v>
      </c>
      <c r="D12" s="405"/>
      <c r="E12" s="17"/>
      <c r="F12" s="17"/>
      <c r="G12" s="17"/>
      <c r="H12" s="17"/>
      <c r="I12" s="20">
        <v>60</v>
      </c>
      <c r="J12" s="29"/>
    </row>
    <row r="13" spans="2:10" ht="16.5" thickBot="1" x14ac:dyDescent="0.3">
      <c r="B13" s="68" t="s">
        <v>123</v>
      </c>
      <c r="C13" s="404" t="s">
        <v>124</v>
      </c>
      <c r="D13" s="405"/>
      <c r="E13" s="17"/>
      <c r="F13" s="17"/>
      <c r="G13" s="17"/>
      <c r="H13" s="17"/>
      <c r="I13" s="20">
        <v>30</v>
      </c>
      <c r="J13" s="29"/>
    </row>
    <row r="14" spans="2:10" ht="16.5" thickBot="1" x14ac:dyDescent="0.3">
      <c r="B14" s="68" t="s">
        <v>125</v>
      </c>
      <c r="C14" s="404" t="s">
        <v>126</v>
      </c>
      <c r="D14" s="405"/>
      <c r="E14" s="17"/>
      <c r="F14" s="17"/>
      <c r="G14" s="17">
        <v>20</v>
      </c>
      <c r="H14" s="17"/>
      <c r="I14" s="20">
        <v>30</v>
      </c>
      <c r="J14" s="29">
        <v>50</v>
      </c>
    </row>
    <row r="15" spans="2:10" ht="16.5" thickBot="1" x14ac:dyDescent="0.3">
      <c r="B15" s="68" t="s">
        <v>127</v>
      </c>
      <c r="C15" s="404" t="s">
        <v>128</v>
      </c>
      <c r="D15" s="405"/>
      <c r="E15" s="17"/>
      <c r="F15" s="17">
        <v>30</v>
      </c>
      <c r="G15" s="17">
        <v>40</v>
      </c>
      <c r="H15" s="17"/>
      <c r="I15" s="20"/>
      <c r="J15" s="29"/>
    </row>
    <row r="16" spans="2:10" ht="24" customHeight="1" thickBot="1" x14ac:dyDescent="0.3">
      <c r="B16" s="68" t="s">
        <v>129</v>
      </c>
      <c r="C16" s="404" t="s">
        <v>130</v>
      </c>
      <c r="D16" s="405"/>
      <c r="E16" s="17"/>
      <c r="F16" s="17">
        <v>20</v>
      </c>
      <c r="G16" s="16">
        <v>30</v>
      </c>
      <c r="H16" s="17"/>
      <c r="I16" s="20"/>
      <c r="J16" s="29"/>
    </row>
    <row r="17" spans="2:10" ht="18" customHeight="1" x14ac:dyDescent="0.2">
      <c r="B17" s="445" t="s">
        <v>131</v>
      </c>
      <c r="C17" s="447" t="s">
        <v>132</v>
      </c>
      <c r="D17" s="448"/>
      <c r="E17" s="437" t="s">
        <v>134</v>
      </c>
      <c r="F17" s="451"/>
      <c r="G17" s="451"/>
      <c r="H17" s="451"/>
      <c r="I17" s="38"/>
      <c r="J17" s="451"/>
    </row>
    <row r="18" spans="2:10" ht="13.5" thickBot="1" x14ac:dyDescent="0.25">
      <c r="B18" s="446"/>
      <c r="C18" s="449" t="s">
        <v>133</v>
      </c>
      <c r="D18" s="450"/>
      <c r="E18" s="438"/>
      <c r="F18" s="452"/>
      <c r="G18" s="452"/>
      <c r="H18" s="452"/>
      <c r="I18" s="42"/>
      <c r="J18" s="452"/>
    </row>
    <row r="19" spans="2:10" x14ac:dyDescent="0.2">
      <c r="B19" s="445" t="s">
        <v>135</v>
      </c>
      <c r="C19" s="447" t="s">
        <v>132</v>
      </c>
      <c r="D19" s="448"/>
      <c r="E19" s="451"/>
      <c r="F19" s="451"/>
      <c r="G19" s="451"/>
      <c r="H19" s="451"/>
      <c r="I19" s="38"/>
      <c r="J19" s="451"/>
    </row>
    <row r="20" spans="2:10" ht="18" customHeight="1" thickBot="1" x14ac:dyDescent="0.25">
      <c r="B20" s="446"/>
      <c r="C20" s="449" t="s">
        <v>136</v>
      </c>
      <c r="D20" s="450"/>
      <c r="E20" s="452"/>
      <c r="F20" s="452"/>
      <c r="G20" s="452"/>
      <c r="H20" s="452"/>
      <c r="I20" s="42"/>
      <c r="J20" s="452"/>
    </row>
    <row r="21" spans="2:10" ht="16.5" thickBot="1" x14ac:dyDescent="0.3">
      <c r="B21" s="68" t="s">
        <v>137</v>
      </c>
      <c r="C21" s="404" t="s">
        <v>615</v>
      </c>
      <c r="D21" s="405"/>
      <c r="E21" s="26"/>
      <c r="F21" s="26"/>
      <c r="G21" s="16">
        <v>40</v>
      </c>
      <c r="H21" s="26"/>
      <c r="I21" s="28"/>
      <c r="J21" s="27"/>
    </row>
    <row r="22" spans="2:10" ht="16.5" thickBot="1" x14ac:dyDescent="0.3">
      <c r="B22" s="68" t="s">
        <v>138</v>
      </c>
      <c r="C22" s="404" t="s">
        <v>3</v>
      </c>
      <c r="D22" s="405"/>
      <c r="E22" s="17">
        <v>40</v>
      </c>
      <c r="F22" s="17"/>
      <c r="G22" s="17"/>
      <c r="H22" s="17"/>
      <c r="I22" s="28"/>
      <c r="J22" s="27"/>
    </row>
    <row r="23" spans="2:10" ht="24" customHeight="1" thickBot="1" x14ac:dyDescent="0.3">
      <c r="B23" s="68" t="s">
        <v>139</v>
      </c>
      <c r="C23" s="404" t="s">
        <v>140</v>
      </c>
      <c r="D23" s="405"/>
      <c r="E23" s="17">
        <v>30</v>
      </c>
      <c r="F23" s="17"/>
      <c r="G23" s="17"/>
      <c r="H23" s="17"/>
      <c r="I23" s="28"/>
      <c r="J23" s="27"/>
    </row>
    <row r="24" spans="2:10" ht="24" customHeight="1" thickBot="1" x14ac:dyDescent="0.3">
      <c r="B24" s="68" t="s">
        <v>141</v>
      </c>
      <c r="C24" s="404" t="s">
        <v>142</v>
      </c>
      <c r="D24" s="405"/>
      <c r="E24" s="17"/>
      <c r="F24" s="17"/>
      <c r="G24" s="17"/>
      <c r="H24" s="17"/>
      <c r="I24" s="28"/>
      <c r="J24" s="27"/>
    </row>
    <row r="25" spans="2:10" ht="16.5" thickBot="1" x14ac:dyDescent="0.3">
      <c r="B25" s="68" t="s">
        <v>143</v>
      </c>
      <c r="C25" s="404" t="s">
        <v>144</v>
      </c>
      <c r="D25" s="405"/>
      <c r="E25" s="17"/>
      <c r="F25" s="17"/>
      <c r="G25" s="17"/>
      <c r="H25" s="17"/>
      <c r="I25" s="28"/>
      <c r="J25" s="27"/>
    </row>
    <row r="26" spans="2:10" ht="24" customHeight="1" thickBot="1" x14ac:dyDescent="0.3">
      <c r="B26" s="68" t="s">
        <v>145</v>
      </c>
      <c r="C26" s="404" t="s">
        <v>146</v>
      </c>
      <c r="D26" s="405"/>
      <c r="E26" s="17">
        <v>50</v>
      </c>
      <c r="F26" s="17"/>
      <c r="G26" s="17"/>
      <c r="H26" s="17"/>
      <c r="I26" s="28"/>
      <c r="J26" s="27"/>
    </row>
    <row r="27" spans="2:10" ht="19.5" customHeight="1" x14ac:dyDescent="0.25">
      <c r="B27" s="445" t="s">
        <v>147</v>
      </c>
      <c r="C27" s="447" t="s">
        <v>148</v>
      </c>
      <c r="D27" s="448"/>
      <c r="E27" s="19">
        <v>30</v>
      </c>
      <c r="F27" s="455"/>
      <c r="G27" s="455"/>
      <c r="H27" s="453" t="s">
        <v>181</v>
      </c>
      <c r="I27" s="38"/>
      <c r="J27" s="451"/>
    </row>
    <row r="28" spans="2:10" ht="15" customHeight="1" thickBot="1" x14ac:dyDescent="0.25">
      <c r="B28" s="446"/>
      <c r="C28" s="449"/>
      <c r="D28" s="450"/>
      <c r="E28" s="26" t="s">
        <v>149</v>
      </c>
      <c r="F28" s="456"/>
      <c r="G28" s="456"/>
      <c r="H28" s="454"/>
      <c r="I28" s="42"/>
      <c r="J28" s="452"/>
    </row>
    <row r="29" spans="2:10" ht="15" customHeight="1" thickBot="1" x14ac:dyDescent="0.25">
      <c r="B29" s="68" t="s">
        <v>150</v>
      </c>
      <c r="C29" s="404" t="s">
        <v>151</v>
      </c>
      <c r="D29" s="405"/>
      <c r="E29" s="26"/>
      <c r="F29" s="26"/>
      <c r="G29" s="26"/>
      <c r="H29" s="26"/>
      <c r="I29" s="28"/>
      <c r="J29" s="27"/>
    </row>
    <row r="30" spans="2:10" ht="24" customHeight="1" thickBot="1" x14ac:dyDescent="0.25">
      <c r="B30" s="94" t="s">
        <v>152</v>
      </c>
      <c r="C30" s="429" t="s">
        <v>153</v>
      </c>
      <c r="D30" s="429"/>
      <c r="E30" s="95"/>
      <c r="F30" s="95"/>
      <c r="G30" s="95"/>
      <c r="H30" s="95"/>
      <c r="I30" s="95"/>
      <c r="J30" s="95"/>
    </row>
    <row r="31" spans="2:10" ht="24" customHeight="1" thickBot="1" x14ac:dyDescent="0.25">
      <c r="B31" s="94" t="s">
        <v>154</v>
      </c>
      <c r="C31" s="429" t="s">
        <v>155</v>
      </c>
      <c r="D31" s="429"/>
      <c r="E31" s="95"/>
      <c r="F31" s="95"/>
      <c r="G31" s="95"/>
      <c r="H31" s="95"/>
      <c r="I31" s="95"/>
      <c r="J31" s="95"/>
    </row>
    <row r="32" spans="2:10" ht="24" customHeight="1" thickBot="1" x14ac:dyDescent="0.25">
      <c r="B32" s="94" t="s">
        <v>156</v>
      </c>
      <c r="C32" s="429" t="s">
        <v>157</v>
      </c>
      <c r="D32" s="429"/>
      <c r="E32" s="95"/>
      <c r="F32" s="95"/>
      <c r="G32" s="95"/>
      <c r="H32" s="95"/>
      <c r="I32" s="95"/>
      <c r="J32" s="95"/>
    </row>
    <row r="33" spans="2:10" ht="16.5" customHeight="1" thickBot="1" x14ac:dyDescent="0.25">
      <c r="B33" s="94" t="s">
        <v>158</v>
      </c>
      <c r="C33" s="429" t="s">
        <v>159</v>
      </c>
      <c r="D33" s="429"/>
      <c r="E33" s="95"/>
      <c r="F33" s="95"/>
      <c r="G33" s="95"/>
      <c r="H33" s="95"/>
      <c r="I33" s="95"/>
      <c r="J33" s="95"/>
    </row>
    <row r="34" spans="2:10" ht="16.5" customHeight="1" thickBot="1" x14ac:dyDescent="0.25">
      <c r="B34" s="94"/>
      <c r="C34" s="404" t="s">
        <v>616</v>
      </c>
      <c r="D34" s="405"/>
      <c r="E34" s="95"/>
      <c r="F34" s="95"/>
      <c r="G34" s="95"/>
      <c r="H34" s="95"/>
      <c r="I34" s="95"/>
      <c r="J34" s="95"/>
    </row>
    <row r="35" spans="2:10" ht="16.5" customHeight="1" thickBot="1" x14ac:dyDescent="0.3">
      <c r="B35" s="94"/>
      <c r="C35" s="404" t="s">
        <v>617</v>
      </c>
      <c r="D35" s="405"/>
      <c r="E35" s="43">
        <v>95</v>
      </c>
      <c r="F35" s="43"/>
      <c r="G35" s="43"/>
      <c r="H35" s="43"/>
      <c r="I35" s="43"/>
      <c r="J35" s="95"/>
    </row>
    <row r="36" spans="2:10" s="155" customFormat="1" ht="23.25" customHeight="1" thickBot="1" x14ac:dyDescent="0.3">
      <c r="B36" s="94"/>
      <c r="C36" s="404" t="s">
        <v>554</v>
      </c>
      <c r="D36" s="405" t="s">
        <v>548</v>
      </c>
      <c r="E36" s="43">
        <v>23</v>
      </c>
      <c r="F36" s="43"/>
      <c r="G36" s="43">
        <v>23</v>
      </c>
      <c r="H36" s="43"/>
      <c r="I36" s="43">
        <v>23</v>
      </c>
      <c r="J36" s="95"/>
    </row>
    <row r="37" spans="2:10" s="155" customFormat="1" ht="23.25" customHeight="1" thickBot="1" x14ac:dyDescent="0.3">
      <c r="B37" s="94"/>
      <c r="C37" s="404" t="s">
        <v>555</v>
      </c>
      <c r="D37" s="405" t="s">
        <v>549</v>
      </c>
      <c r="E37" s="43">
        <v>15</v>
      </c>
      <c r="F37" s="43"/>
      <c r="G37" s="43">
        <v>15</v>
      </c>
      <c r="H37" s="43"/>
      <c r="I37" s="43">
        <v>15</v>
      </c>
      <c r="J37" s="95"/>
    </row>
    <row r="38" spans="2:10" s="155" customFormat="1" ht="23.25" customHeight="1" thickBot="1" x14ac:dyDescent="0.3">
      <c r="B38" s="94"/>
      <c r="C38" s="404" t="s">
        <v>556</v>
      </c>
      <c r="D38" s="405" t="s">
        <v>550</v>
      </c>
      <c r="E38" s="43">
        <v>15</v>
      </c>
      <c r="F38" s="43"/>
      <c r="G38" s="43">
        <v>15</v>
      </c>
      <c r="H38" s="43"/>
      <c r="I38" s="43">
        <v>15</v>
      </c>
      <c r="J38" s="95"/>
    </row>
    <row r="39" spans="2:10" s="155" customFormat="1" ht="23.25" customHeight="1" thickBot="1" x14ac:dyDescent="0.3">
      <c r="B39" s="94"/>
      <c r="C39" s="429" t="s">
        <v>623</v>
      </c>
      <c r="D39" s="429"/>
      <c r="E39" s="43">
        <v>50</v>
      </c>
      <c r="F39" s="43"/>
      <c r="G39" s="43"/>
      <c r="H39" s="43"/>
      <c r="I39" s="43"/>
      <c r="J39" s="95"/>
    </row>
    <row r="40" spans="2:10" ht="15" customHeight="1" thickBot="1" x14ac:dyDescent="0.3">
      <c r="B40" s="436" t="s">
        <v>105</v>
      </c>
      <c r="C40" s="436"/>
      <c r="D40" s="91" t="s">
        <v>107</v>
      </c>
      <c r="E40" s="45">
        <v>262.89999999999998</v>
      </c>
      <c r="F40" s="45">
        <v>126.9</v>
      </c>
      <c r="G40" s="45">
        <v>62.7</v>
      </c>
      <c r="H40" s="45">
        <v>95</v>
      </c>
      <c r="I40" s="92">
        <v>165</v>
      </c>
      <c r="J40" s="45">
        <v>122.9</v>
      </c>
    </row>
    <row r="41" spans="2:10" ht="15.75" thickBot="1" x14ac:dyDescent="0.3">
      <c r="B41" s="433" t="s">
        <v>106</v>
      </c>
      <c r="C41" s="434"/>
      <c r="D41" s="22" t="s">
        <v>108</v>
      </c>
      <c r="E41" s="23">
        <v>465.5</v>
      </c>
      <c r="F41" s="23">
        <v>213.6</v>
      </c>
      <c r="G41" s="23">
        <v>146.9</v>
      </c>
      <c r="H41" s="23">
        <v>238.8</v>
      </c>
      <c r="I41" s="85">
        <v>289.39999999999998</v>
      </c>
      <c r="J41" s="23">
        <v>209.5</v>
      </c>
    </row>
    <row r="43" spans="2:10" x14ac:dyDescent="0.2">
      <c r="B43" s="31" t="s">
        <v>134</v>
      </c>
      <c r="C43" s="430" t="s">
        <v>160</v>
      </c>
      <c r="D43" s="430"/>
      <c r="E43" s="430"/>
      <c r="F43" s="430"/>
      <c r="G43" s="430"/>
      <c r="H43" s="430"/>
      <c r="I43" s="430"/>
      <c r="J43" s="430"/>
    </row>
    <row r="44" spans="2:10" x14ac:dyDescent="0.2">
      <c r="B44" s="32"/>
      <c r="C44" s="430"/>
      <c r="D44" s="430"/>
      <c r="E44" s="430"/>
      <c r="F44" s="430"/>
      <c r="G44" s="430"/>
      <c r="H44" s="430"/>
      <c r="I44" s="430"/>
      <c r="J44" s="430"/>
    </row>
    <row r="45" spans="2:10" x14ac:dyDescent="0.2">
      <c r="C45" s="430"/>
      <c r="D45" s="430"/>
      <c r="E45" s="430"/>
      <c r="F45" s="430"/>
      <c r="G45" s="430"/>
      <c r="H45" s="430"/>
      <c r="I45" s="430"/>
      <c r="J45" s="430"/>
    </row>
    <row r="46" spans="2:10" x14ac:dyDescent="0.2">
      <c r="C46" s="430"/>
      <c r="D46" s="430"/>
      <c r="E46" s="430"/>
      <c r="F46" s="430"/>
      <c r="G46" s="430"/>
      <c r="H46" s="430"/>
      <c r="I46" s="430"/>
      <c r="J46" s="430"/>
    </row>
    <row r="47" spans="2:10" x14ac:dyDescent="0.2">
      <c r="C47" s="430"/>
      <c r="D47" s="430"/>
      <c r="E47" s="430"/>
      <c r="F47" s="430"/>
      <c r="G47" s="430"/>
      <c r="H47" s="430"/>
      <c r="I47" s="430"/>
      <c r="J47" s="430"/>
    </row>
    <row r="48" spans="2:10" x14ac:dyDescent="0.2">
      <c r="C48" s="33"/>
      <c r="D48" s="33"/>
      <c r="E48" s="33"/>
      <c r="F48" s="33"/>
      <c r="G48" s="33"/>
      <c r="H48" s="33"/>
      <c r="I48" s="33"/>
      <c r="J48" s="33"/>
    </row>
    <row r="49" spans="2:2" ht="13.5" x14ac:dyDescent="0.25">
      <c r="B49" s="34" t="s">
        <v>161</v>
      </c>
    </row>
  </sheetData>
  <customSheetViews>
    <customSheetView guid="{6B270C73-BA9D-4B05-BFBB-AF9B27F35E3F}" showPageBreaks="1" fitToPage="1" printArea="1">
      <selection activeCell="I38" sqref="I38"/>
      <pageMargins left="0.75" right="0.75" top="1" bottom="1" header="0.5" footer="0.5"/>
      <pageSetup paperSize="9" scale="89"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62">
    <mergeCell ref="C34:D34"/>
    <mergeCell ref="C35:D35"/>
    <mergeCell ref="C39:D39"/>
    <mergeCell ref="C36:D36"/>
    <mergeCell ref="C37:D37"/>
    <mergeCell ref="C38:D38"/>
    <mergeCell ref="J3:J4"/>
    <mergeCell ref="C43:J47"/>
    <mergeCell ref="B40:C40"/>
    <mergeCell ref="B41:C41"/>
    <mergeCell ref="C32:D32"/>
    <mergeCell ref="C33:D33"/>
    <mergeCell ref="C30:D30"/>
    <mergeCell ref="C31:D31"/>
    <mergeCell ref="H27:H28"/>
    <mergeCell ref="J27:J28"/>
    <mergeCell ref="C29:D29"/>
    <mergeCell ref="B27:B28"/>
    <mergeCell ref="C27:D28"/>
    <mergeCell ref="F27:F28"/>
    <mergeCell ref="G27:G28"/>
    <mergeCell ref="G17:G18"/>
    <mergeCell ref="C25:D25"/>
    <mergeCell ref="C26:D26"/>
    <mergeCell ref="C23:D23"/>
    <mergeCell ref="C24:D24"/>
    <mergeCell ref="C21:D21"/>
    <mergeCell ref="C22:D22"/>
    <mergeCell ref="E17:E18"/>
    <mergeCell ref="F17:F18"/>
    <mergeCell ref="J17:J18"/>
    <mergeCell ref="H17:H18"/>
    <mergeCell ref="H19:H20"/>
    <mergeCell ref="J19:J20"/>
    <mergeCell ref="G19:G20"/>
    <mergeCell ref="B19:B20"/>
    <mergeCell ref="C19:D19"/>
    <mergeCell ref="C20:D20"/>
    <mergeCell ref="E19:E20"/>
    <mergeCell ref="F19:F20"/>
    <mergeCell ref="C13:D13"/>
    <mergeCell ref="C10:D10"/>
    <mergeCell ref="C11:D11"/>
    <mergeCell ref="B17:B18"/>
    <mergeCell ref="C17:D17"/>
    <mergeCell ref="C18:D18"/>
    <mergeCell ref="C16:D16"/>
    <mergeCell ref="C14:D14"/>
    <mergeCell ref="C15:D15"/>
    <mergeCell ref="C12:D12"/>
    <mergeCell ref="C8:D8"/>
    <mergeCell ref="C9:D9"/>
    <mergeCell ref="B5:D5"/>
    <mergeCell ref="E5:J6"/>
    <mergeCell ref="C6:D6"/>
    <mergeCell ref="C7:D7"/>
    <mergeCell ref="H3:H4"/>
    <mergeCell ref="I3:I4"/>
    <mergeCell ref="B3:D4"/>
    <mergeCell ref="E3:E4"/>
    <mergeCell ref="F3:F4"/>
    <mergeCell ref="G3:G4"/>
  </mergeCells>
  <phoneticPr fontId="3" type="noConversion"/>
  <pageMargins left="0.75" right="0.75" top="1" bottom="1" header="0.5" footer="0.5"/>
  <pageSetup paperSize="9" scale="84" orientation="portrait" r:id="rId2"/>
  <headerFooter alignWithMargins="0">
    <oddHeader>&amp;C&amp;"Arial"&amp;12&amp;KA80000 OFFICIAL&amp;1#_x000D_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94AFC-DD04-459C-9E19-A2E481614064}">
  <sheetPr codeName="Sheet17">
    <pageSetUpPr fitToPage="1"/>
  </sheetPr>
  <dimension ref="B1:P49"/>
  <sheetViews>
    <sheetView topLeftCell="A10" workbookViewId="0">
      <selection activeCell="C18" sqref="C18:J18"/>
    </sheetView>
  </sheetViews>
  <sheetFormatPr defaultRowHeight="12.75" x14ac:dyDescent="0.2"/>
  <cols>
    <col min="4" max="4" width="21.28515625" customWidth="1"/>
  </cols>
  <sheetData>
    <row r="1" spans="2:16" ht="19.5" thickBot="1" x14ac:dyDescent="0.35">
      <c r="B1" s="37" t="s">
        <v>175</v>
      </c>
      <c r="P1" s="84"/>
    </row>
    <row r="2" spans="2:16" ht="19.5" customHeight="1" thickBot="1" x14ac:dyDescent="0.25">
      <c r="B2" s="466" t="s">
        <v>49</v>
      </c>
      <c r="C2" s="467"/>
      <c r="D2" s="468"/>
      <c r="E2" s="459" t="s">
        <v>477</v>
      </c>
      <c r="F2" s="459"/>
      <c r="G2" s="459"/>
      <c r="H2" s="459" t="s">
        <v>478</v>
      </c>
      <c r="I2" s="459"/>
      <c r="J2" s="459"/>
      <c r="K2" s="97"/>
      <c r="L2" s="97"/>
    </row>
    <row r="3" spans="2:16" ht="39" thickBot="1" x14ac:dyDescent="0.25">
      <c r="B3" s="469"/>
      <c r="C3" s="470"/>
      <c r="D3" s="471"/>
      <c r="E3" s="80" t="s">
        <v>162</v>
      </c>
      <c r="F3" s="80" t="s">
        <v>163</v>
      </c>
      <c r="G3" s="80" t="s">
        <v>164</v>
      </c>
      <c r="H3" s="80" t="s">
        <v>162</v>
      </c>
      <c r="I3" s="80" t="s">
        <v>163</v>
      </c>
      <c r="J3" s="80" t="s">
        <v>165</v>
      </c>
      <c r="K3" s="96" t="s">
        <v>166</v>
      </c>
      <c r="L3" s="80" t="s">
        <v>469</v>
      </c>
    </row>
    <row r="4" spans="2:16" ht="18.75" customHeight="1" thickBot="1" x14ac:dyDescent="0.3">
      <c r="B4" s="472" t="s">
        <v>29</v>
      </c>
      <c r="C4" s="472"/>
      <c r="D4" s="472"/>
      <c r="E4" s="460" t="s">
        <v>59</v>
      </c>
      <c r="F4" s="461"/>
      <c r="G4" s="461"/>
      <c r="H4" s="461"/>
      <c r="I4" s="461"/>
      <c r="J4" s="461"/>
      <c r="K4" s="461"/>
      <c r="L4" s="462"/>
    </row>
    <row r="5" spans="2:16" ht="13.5" thickBot="1" x14ac:dyDescent="0.25">
      <c r="B5" s="87" t="s">
        <v>60</v>
      </c>
      <c r="C5" s="473" t="s">
        <v>61</v>
      </c>
      <c r="D5" s="473"/>
      <c r="E5" s="463"/>
      <c r="F5" s="464"/>
      <c r="G5" s="464"/>
      <c r="H5" s="464"/>
      <c r="I5" s="464"/>
      <c r="J5" s="464"/>
      <c r="K5" s="464"/>
      <c r="L5" s="465"/>
    </row>
    <row r="6" spans="2:16" ht="13.5" thickBot="1" x14ac:dyDescent="0.25">
      <c r="B6" s="86" t="s">
        <v>111</v>
      </c>
      <c r="C6" s="457" t="s">
        <v>112</v>
      </c>
      <c r="D6" s="457"/>
      <c r="E6" s="44"/>
      <c r="F6" s="44"/>
      <c r="G6" s="44"/>
      <c r="H6" s="86"/>
      <c r="I6" s="44"/>
      <c r="J6" s="44"/>
      <c r="K6" s="47"/>
      <c r="L6" s="97"/>
    </row>
    <row r="7" spans="2:16" ht="13.5" thickBot="1" x14ac:dyDescent="0.25">
      <c r="B7" s="86" t="s">
        <v>113</v>
      </c>
      <c r="C7" s="457" t="s">
        <v>114</v>
      </c>
      <c r="D7" s="457"/>
      <c r="E7" s="44"/>
      <c r="F7" s="44"/>
      <c r="G7" s="44"/>
      <c r="H7" s="86"/>
      <c r="I7" s="44"/>
      <c r="J7" s="44"/>
      <c r="K7" s="47"/>
      <c r="L7" s="97"/>
    </row>
    <row r="8" spans="2:16" ht="13.5" thickBot="1" x14ac:dyDescent="0.25">
      <c r="B8" s="86" t="s">
        <v>115</v>
      </c>
      <c r="C8" s="457" t="s">
        <v>116</v>
      </c>
      <c r="D8" s="457"/>
      <c r="E8" s="44"/>
      <c r="F8" s="44"/>
      <c r="G8" s="44"/>
      <c r="H8" s="86"/>
      <c r="I8" s="44"/>
      <c r="J8" s="44"/>
      <c r="K8" s="47"/>
      <c r="L8" s="97"/>
    </row>
    <row r="9" spans="2:16" ht="13.5" thickBot="1" x14ac:dyDescent="0.25">
      <c r="B9" s="86" t="s">
        <v>117</v>
      </c>
      <c r="C9" s="457" t="s">
        <v>118</v>
      </c>
      <c r="D9" s="457"/>
      <c r="E9" s="44"/>
      <c r="F9" s="44"/>
      <c r="G9" s="44"/>
      <c r="H9" s="86"/>
      <c r="I9" s="44"/>
      <c r="J9" s="44"/>
      <c r="K9" s="47"/>
      <c r="L9" s="97"/>
    </row>
    <row r="10" spans="2:16" ht="13.5" thickBot="1" x14ac:dyDescent="0.25">
      <c r="B10" s="86" t="s">
        <v>119</v>
      </c>
      <c r="C10" s="457" t="s">
        <v>120</v>
      </c>
      <c r="D10" s="457"/>
      <c r="E10" s="44"/>
      <c r="F10" s="44"/>
      <c r="G10" s="44"/>
      <c r="H10" s="86"/>
      <c r="I10" s="44"/>
      <c r="J10" s="44"/>
      <c r="K10" s="47"/>
      <c r="L10" s="97"/>
    </row>
    <row r="11" spans="2:16" ht="13.5" thickBot="1" x14ac:dyDescent="0.25">
      <c r="B11" s="86" t="s">
        <v>121</v>
      </c>
      <c r="C11" s="457" t="s">
        <v>122</v>
      </c>
      <c r="D11" s="457"/>
      <c r="E11" s="44"/>
      <c r="F11" s="44"/>
      <c r="G11" s="44"/>
      <c r="H11" s="86"/>
      <c r="I11" s="44"/>
      <c r="J11" s="44"/>
      <c r="K11" s="47"/>
      <c r="L11" s="97"/>
    </row>
    <row r="12" spans="2:16" ht="13.5" thickBot="1" x14ac:dyDescent="0.25">
      <c r="B12" s="86" t="s">
        <v>123</v>
      </c>
      <c r="C12" s="457" t="s">
        <v>124</v>
      </c>
      <c r="D12" s="457"/>
      <c r="E12" s="44"/>
      <c r="F12" s="44"/>
      <c r="G12" s="44"/>
      <c r="H12" s="86"/>
      <c r="I12" s="44"/>
      <c r="J12" s="44"/>
      <c r="K12" s="47"/>
      <c r="L12" s="97"/>
    </row>
    <row r="13" spans="2:16" ht="13.5" thickBot="1" x14ac:dyDescent="0.25">
      <c r="B13" s="86" t="s">
        <v>125</v>
      </c>
      <c r="C13" s="457" t="s">
        <v>126</v>
      </c>
      <c r="D13" s="457"/>
      <c r="E13" s="44"/>
      <c r="F13" s="44"/>
      <c r="G13" s="44"/>
      <c r="H13" s="86"/>
      <c r="I13" s="44"/>
      <c r="J13" s="44"/>
      <c r="K13" s="47"/>
      <c r="L13" s="97"/>
    </row>
    <row r="14" spans="2:16" ht="13.5" thickBot="1" x14ac:dyDescent="0.25">
      <c r="B14" s="86" t="s">
        <v>127</v>
      </c>
      <c r="C14" s="457" t="s">
        <v>128</v>
      </c>
      <c r="D14" s="457"/>
      <c r="E14" s="44"/>
      <c r="F14" s="44"/>
      <c r="G14" s="44"/>
      <c r="H14" s="86"/>
      <c r="I14" s="44"/>
      <c r="J14" s="44"/>
      <c r="K14" s="47"/>
      <c r="L14" s="97"/>
    </row>
    <row r="15" spans="2:16" ht="13.5" thickBot="1" x14ac:dyDescent="0.25">
      <c r="B15" s="86" t="s">
        <v>129</v>
      </c>
      <c r="C15" s="457" t="s">
        <v>130</v>
      </c>
      <c r="D15" s="457"/>
      <c r="E15" s="44"/>
      <c r="F15" s="44"/>
      <c r="G15" s="44"/>
      <c r="H15" s="86"/>
      <c r="I15" s="44"/>
      <c r="J15" s="44"/>
      <c r="K15" s="47"/>
      <c r="L15" s="97"/>
    </row>
    <row r="16" spans="2:16" ht="24.75" customHeight="1" thickBot="1" x14ac:dyDescent="0.3">
      <c r="B16" s="86" t="s">
        <v>131</v>
      </c>
      <c r="C16" s="457" t="s">
        <v>167</v>
      </c>
      <c r="D16" s="457"/>
      <c r="E16" s="88" t="s">
        <v>182</v>
      </c>
      <c r="F16" s="89">
        <v>80</v>
      </c>
      <c r="G16" s="89"/>
      <c r="H16" s="90" t="s">
        <v>182</v>
      </c>
      <c r="I16" s="89">
        <v>80</v>
      </c>
      <c r="J16" s="89"/>
      <c r="K16" s="20"/>
      <c r="L16" s="97"/>
    </row>
    <row r="17" spans="2:12" ht="26.25" customHeight="1" thickBot="1" x14ac:dyDescent="0.3">
      <c r="B17" s="86" t="s">
        <v>135</v>
      </c>
      <c r="C17" s="457" t="s">
        <v>168</v>
      </c>
      <c r="D17" s="457"/>
      <c r="E17" s="89">
        <v>30</v>
      </c>
      <c r="F17" s="89">
        <v>30</v>
      </c>
      <c r="G17" s="88" t="s">
        <v>178</v>
      </c>
      <c r="H17" s="89">
        <v>30</v>
      </c>
      <c r="I17" s="89">
        <v>30</v>
      </c>
      <c r="J17" s="88" t="s">
        <v>178</v>
      </c>
      <c r="K17" s="20"/>
      <c r="L17" s="97"/>
    </row>
    <row r="18" spans="2:12" ht="16.5" customHeight="1" thickBot="1" x14ac:dyDescent="0.3">
      <c r="B18" s="86" t="s">
        <v>137</v>
      </c>
      <c r="C18" s="404" t="s">
        <v>615</v>
      </c>
      <c r="D18" s="405"/>
      <c r="E18" s="89">
        <v>10</v>
      </c>
      <c r="F18" s="89">
        <v>10</v>
      </c>
      <c r="G18" s="89">
        <v>10</v>
      </c>
      <c r="H18" s="89">
        <v>10</v>
      </c>
      <c r="I18" s="89">
        <v>0</v>
      </c>
      <c r="J18" s="89">
        <v>10</v>
      </c>
      <c r="K18" s="20"/>
      <c r="L18" s="97"/>
    </row>
    <row r="19" spans="2:12" ht="16.5" thickBot="1" x14ac:dyDescent="0.3">
      <c r="B19" s="86" t="s">
        <v>138</v>
      </c>
      <c r="C19" s="457" t="s">
        <v>3</v>
      </c>
      <c r="D19" s="457"/>
      <c r="E19" s="43">
        <v>40</v>
      </c>
      <c r="F19" s="43">
        <v>40</v>
      </c>
      <c r="G19" s="43">
        <v>40</v>
      </c>
      <c r="H19" s="43">
        <v>40</v>
      </c>
      <c r="I19" s="43">
        <v>40</v>
      </c>
      <c r="J19" s="43">
        <v>40</v>
      </c>
      <c r="K19" s="20"/>
      <c r="L19" s="97"/>
    </row>
    <row r="20" spans="2:12" ht="25.5" customHeight="1" thickBot="1" x14ac:dyDescent="0.3">
      <c r="B20" s="86" t="s">
        <v>139</v>
      </c>
      <c r="C20" s="457" t="s">
        <v>140</v>
      </c>
      <c r="D20" s="457"/>
      <c r="E20" s="43"/>
      <c r="F20" s="43"/>
      <c r="G20" s="43"/>
      <c r="H20" s="43">
        <v>30</v>
      </c>
      <c r="I20" s="43">
        <v>30</v>
      </c>
      <c r="J20" s="43">
        <v>30</v>
      </c>
      <c r="K20" s="20"/>
      <c r="L20" s="97"/>
    </row>
    <row r="21" spans="2:12" ht="16.5" thickBot="1" x14ac:dyDescent="0.3">
      <c r="B21" s="86" t="s">
        <v>141</v>
      </c>
      <c r="C21" s="457" t="s">
        <v>142</v>
      </c>
      <c r="D21" s="457"/>
      <c r="E21" s="89">
        <v>30</v>
      </c>
      <c r="F21" s="89">
        <v>30</v>
      </c>
      <c r="G21" s="89">
        <v>0</v>
      </c>
      <c r="H21" s="89">
        <v>30</v>
      </c>
      <c r="I21" s="89">
        <v>30</v>
      </c>
      <c r="J21" s="89">
        <v>0</v>
      </c>
      <c r="K21" s="20"/>
      <c r="L21" s="97"/>
    </row>
    <row r="22" spans="2:12" ht="16.5" thickBot="1" x14ac:dyDescent="0.3">
      <c r="B22" s="86" t="s">
        <v>143</v>
      </c>
      <c r="C22" s="457" t="s">
        <v>144</v>
      </c>
      <c r="D22" s="457"/>
      <c r="E22" s="43">
        <v>30</v>
      </c>
      <c r="F22" s="43">
        <v>30</v>
      </c>
      <c r="G22" s="43"/>
      <c r="H22" s="43">
        <v>30</v>
      </c>
      <c r="I22" s="43">
        <v>30</v>
      </c>
      <c r="J22" s="43"/>
      <c r="K22" s="20"/>
      <c r="L22" s="97"/>
    </row>
    <row r="23" spans="2:12" ht="27.75" customHeight="1" thickBot="1" x14ac:dyDescent="0.3">
      <c r="B23" s="86" t="s">
        <v>145</v>
      </c>
      <c r="C23" s="457" t="s">
        <v>146</v>
      </c>
      <c r="D23" s="457"/>
      <c r="E23" s="43"/>
      <c r="F23" s="43"/>
      <c r="G23" s="43"/>
      <c r="H23" s="89">
        <v>80</v>
      </c>
      <c r="I23" s="89">
        <v>80</v>
      </c>
      <c r="J23" s="89">
        <v>80</v>
      </c>
      <c r="K23" s="20"/>
      <c r="L23" s="97"/>
    </row>
    <row r="24" spans="2:12" ht="26.25" customHeight="1" thickBot="1" x14ac:dyDescent="0.3">
      <c r="B24" s="86" t="s">
        <v>147</v>
      </c>
      <c r="C24" s="457" t="s">
        <v>148</v>
      </c>
      <c r="D24" s="457"/>
      <c r="E24" s="43"/>
      <c r="F24" s="43"/>
      <c r="G24" s="43"/>
      <c r="H24" s="43"/>
      <c r="I24" s="43"/>
      <c r="J24" s="43"/>
      <c r="K24" s="20"/>
      <c r="L24" s="97"/>
    </row>
    <row r="25" spans="2:12" ht="17.25" customHeight="1" thickBot="1" x14ac:dyDescent="0.3">
      <c r="B25" s="86" t="s">
        <v>150</v>
      </c>
      <c r="C25" s="457" t="s">
        <v>151</v>
      </c>
      <c r="D25" s="457"/>
      <c r="E25" s="43"/>
      <c r="F25" s="43"/>
      <c r="G25" s="43"/>
      <c r="H25" s="43"/>
      <c r="I25" s="43"/>
      <c r="J25" s="43"/>
      <c r="K25" s="20">
        <v>15</v>
      </c>
      <c r="L25" s="97"/>
    </row>
    <row r="26" spans="2:12" ht="25.5" customHeight="1" thickBot="1" x14ac:dyDescent="0.3">
      <c r="B26" s="86" t="s">
        <v>152</v>
      </c>
      <c r="C26" s="457" t="s">
        <v>153</v>
      </c>
      <c r="D26" s="457"/>
      <c r="E26" s="43"/>
      <c r="F26" s="43"/>
      <c r="G26" s="43"/>
      <c r="H26" s="43"/>
      <c r="I26" s="43"/>
      <c r="J26" s="43"/>
      <c r="K26" s="20">
        <v>50</v>
      </c>
      <c r="L26" s="97"/>
    </row>
    <row r="27" spans="2:12" ht="27" customHeight="1" thickBot="1" x14ac:dyDescent="0.3">
      <c r="B27" s="86" t="s">
        <v>154</v>
      </c>
      <c r="C27" s="457" t="s">
        <v>155</v>
      </c>
      <c r="D27" s="457"/>
      <c r="E27" s="43"/>
      <c r="F27" s="43"/>
      <c r="G27" s="43"/>
      <c r="H27" s="43"/>
      <c r="I27" s="43"/>
      <c r="J27" s="43"/>
      <c r="K27" s="20">
        <v>80</v>
      </c>
      <c r="L27" s="97"/>
    </row>
    <row r="28" spans="2:12" ht="27.75" customHeight="1" thickBot="1" x14ac:dyDescent="0.3">
      <c r="B28" s="86" t="s">
        <v>156</v>
      </c>
      <c r="C28" s="457" t="s">
        <v>157</v>
      </c>
      <c r="D28" s="457"/>
      <c r="E28" s="43"/>
      <c r="F28" s="43"/>
      <c r="G28" s="43"/>
      <c r="H28" s="43"/>
      <c r="I28" s="43"/>
      <c r="J28" s="43"/>
      <c r="K28" s="20">
        <v>100</v>
      </c>
      <c r="L28" s="97"/>
    </row>
    <row r="29" spans="2:12" ht="13.5" thickBot="1" x14ac:dyDescent="0.25">
      <c r="B29" s="86" t="s">
        <v>158</v>
      </c>
      <c r="C29" s="457" t="s">
        <v>169</v>
      </c>
      <c r="D29" s="457"/>
      <c r="E29" s="44"/>
      <c r="F29" s="44" t="s">
        <v>170</v>
      </c>
      <c r="G29" s="44"/>
      <c r="H29" s="44"/>
      <c r="I29" s="44" t="s">
        <v>170</v>
      </c>
      <c r="J29" s="44"/>
      <c r="K29" s="47"/>
      <c r="L29" s="97"/>
    </row>
    <row r="30" spans="2:12" ht="15.75" customHeight="1" thickBot="1" x14ac:dyDescent="0.3">
      <c r="B30" s="86"/>
      <c r="C30" s="404" t="s">
        <v>616</v>
      </c>
      <c r="D30" s="405"/>
      <c r="E30" s="43">
        <v>85</v>
      </c>
      <c r="F30" s="43">
        <v>90</v>
      </c>
      <c r="G30" s="43"/>
      <c r="H30" s="43">
        <v>85</v>
      </c>
      <c r="I30" s="43">
        <v>90</v>
      </c>
      <c r="J30" s="44"/>
      <c r="K30" s="47"/>
      <c r="L30" s="97"/>
    </row>
    <row r="31" spans="2:12" ht="13.5" customHeight="1" thickBot="1" x14ac:dyDescent="0.25">
      <c r="B31" s="86"/>
      <c r="C31" s="404" t="s">
        <v>617</v>
      </c>
      <c r="D31" s="405"/>
      <c r="E31" s="44"/>
      <c r="F31" s="44"/>
      <c r="G31" s="44"/>
      <c r="H31" s="44"/>
      <c r="I31" s="44"/>
      <c r="J31" s="44"/>
      <c r="K31" s="47"/>
      <c r="L31" s="97"/>
    </row>
    <row r="32" spans="2:12" ht="30" customHeight="1" thickBot="1" x14ac:dyDescent="0.3">
      <c r="B32" s="86"/>
      <c r="C32" s="458" t="s">
        <v>473</v>
      </c>
      <c r="D32" s="458"/>
      <c r="E32" s="43">
        <v>30</v>
      </c>
      <c r="F32" s="43">
        <v>30</v>
      </c>
      <c r="G32" s="43">
        <v>30</v>
      </c>
      <c r="H32" s="43">
        <v>30</v>
      </c>
      <c r="I32" s="43">
        <v>30</v>
      </c>
      <c r="J32" s="43">
        <v>30</v>
      </c>
      <c r="K32" s="47"/>
      <c r="L32" s="97"/>
    </row>
    <row r="33" spans="2:12" ht="44.25" customHeight="1" thickBot="1" x14ac:dyDescent="0.3">
      <c r="B33" s="86"/>
      <c r="C33" s="458" t="s">
        <v>545</v>
      </c>
      <c r="D33" s="458"/>
      <c r="E33" s="43">
        <v>25</v>
      </c>
      <c r="F33" s="43">
        <v>25</v>
      </c>
      <c r="G33" s="43"/>
      <c r="H33" s="43">
        <v>25</v>
      </c>
      <c r="I33" s="43">
        <v>25</v>
      </c>
      <c r="J33" s="43">
        <v>25</v>
      </c>
      <c r="K33" s="47"/>
      <c r="L33" s="97"/>
    </row>
    <row r="34" spans="2:12" ht="42.75" customHeight="1" thickBot="1" x14ac:dyDescent="0.3">
      <c r="B34" s="86"/>
      <c r="C34" s="458" t="s">
        <v>537</v>
      </c>
      <c r="D34" s="458"/>
      <c r="E34" s="43">
        <v>25</v>
      </c>
      <c r="F34" s="43">
        <v>25</v>
      </c>
      <c r="G34" s="43"/>
      <c r="H34" s="43">
        <v>25</v>
      </c>
      <c r="I34" s="43">
        <v>25</v>
      </c>
      <c r="J34" s="43">
        <v>25</v>
      </c>
      <c r="K34" s="47"/>
      <c r="L34" s="97"/>
    </row>
    <row r="35" spans="2:12" ht="27" customHeight="1" thickBot="1" x14ac:dyDescent="0.3">
      <c r="B35" s="86"/>
      <c r="C35" s="404" t="s">
        <v>554</v>
      </c>
      <c r="D35" s="405" t="s">
        <v>548</v>
      </c>
      <c r="E35" s="43">
        <v>23</v>
      </c>
      <c r="F35" s="43">
        <v>23</v>
      </c>
      <c r="G35" s="43">
        <v>23</v>
      </c>
      <c r="H35" s="43">
        <v>23</v>
      </c>
      <c r="I35" s="43">
        <v>23</v>
      </c>
      <c r="J35" s="43">
        <v>23</v>
      </c>
      <c r="K35" s="47"/>
      <c r="L35" s="97"/>
    </row>
    <row r="36" spans="2:12" ht="27.75" customHeight="1" thickBot="1" x14ac:dyDescent="0.3">
      <c r="B36" s="86"/>
      <c r="C36" s="404" t="s">
        <v>555</v>
      </c>
      <c r="D36" s="405" t="s">
        <v>549</v>
      </c>
      <c r="E36" s="43">
        <v>15</v>
      </c>
      <c r="F36" s="43">
        <v>15</v>
      </c>
      <c r="G36" s="43">
        <v>15</v>
      </c>
      <c r="H36" s="43">
        <v>15</v>
      </c>
      <c r="I36" s="43">
        <v>15</v>
      </c>
      <c r="J36" s="43">
        <v>15</v>
      </c>
      <c r="K36" s="47"/>
      <c r="L36" s="97"/>
    </row>
    <row r="37" spans="2:12" ht="27.75" customHeight="1" thickBot="1" x14ac:dyDescent="0.3">
      <c r="B37" s="86"/>
      <c r="C37" s="404" t="s">
        <v>556</v>
      </c>
      <c r="D37" s="405" t="s">
        <v>550</v>
      </c>
      <c r="E37" s="43">
        <v>15</v>
      </c>
      <c r="F37" s="43">
        <v>15</v>
      </c>
      <c r="G37" s="43">
        <v>15</v>
      </c>
      <c r="H37" s="43">
        <v>15</v>
      </c>
      <c r="I37" s="43">
        <v>15</v>
      </c>
      <c r="J37" s="43">
        <v>15</v>
      </c>
      <c r="K37" s="47"/>
      <c r="L37" s="97"/>
    </row>
    <row r="38" spans="2:12" ht="12.75" customHeight="1" thickBot="1" x14ac:dyDescent="0.3">
      <c r="B38" s="86"/>
      <c r="C38" s="458" t="s">
        <v>536</v>
      </c>
      <c r="D38" s="458"/>
      <c r="E38" s="43"/>
      <c r="F38" s="43">
        <v>10</v>
      </c>
      <c r="G38" s="43">
        <v>10</v>
      </c>
      <c r="H38" s="43"/>
      <c r="I38" s="43"/>
      <c r="J38" s="43">
        <v>10</v>
      </c>
      <c r="K38" s="47"/>
      <c r="L38" s="97">
        <v>25</v>
      </c>
    </row>
    <row r="39" spans="2:12" ht="15.75" thickBot="1" x14ac:dyDescent="0.3">
      <c r="B39" s="436" t="s">
        <v>105</v>
      </c>
      <c r="C39" s="436"/>
      <c r="D39" s="91" t="s">
        <v>107</v>
      </c>
      <c r="E39" s="45">
        <v>94.1</v>
      </c>
      <c r="F39" s="45">
        <v>192.1</v>
      </c>
      <c r="G39" s="45">
        <v>99.1</v>
      </c>
      <c r="H39" s="92">
        <v>148</v>
      </c>
      <c r="I39" s="45">
        <v>227.7</v>
      </c>
      <c r="J39" s="45">
        <v>104.9</v>
      </c>
      <c r="K39" s="79">
        <v>443.1</v>
      </c>
      <c r="L39" s="97">
        <v>40.200000000000003</v>
      </c>
    </row>
    <row r="40" spans="2:12" ht="15.75" thickBot="1" x14ac:dyDescent="0.3">
      <c r="B40" s="436" t="s">
        <v>106</v>
      </c>
      <c r="C40" s="436"/>
      <c r="D40" s="91" t="s">
        <v>108</v>
      </c>
      <c r="E40" s="45">
        <v>183.8</v>
      </c>
      <c r="F40" s="45">
        <v>318.39999999999998</v>
      </c>
      <c r="G40" s="45">
        <v>206.8</v>
      </c>
      <c r="H40" s="92">
        <v>285</v>
      </c>
      <c r="I40" s="45">
        <v>354.4</v>
      </c>
      <c r="J40" s="45">
        <v>188.8</v>
      </c>
      <c r="K40" s="79">
        <v>654.1</v>
      </c>
      <c r="L40" s="97">
        <v>40.200000000000003</v>
      </c>
    </row>
    <row r="42" spans="2:12" ht="12.75" customHeight="1" x14ac:dyDescent="0.2">
      <c r="B42" s="36" t="s">
        <v>173</v>
      </c>
      <c r="C42" s="430" t="s">
        <v>174</v>
      </c>
      <c r="D42" s="430"/>
      <c r="E42" s="430"/>
      <c r="F42" s="430"/>
      <c r="G42" s="430"/>
      <c r="H42" s="430"/>
      <c r="I42" s="430"/>
      <c r="J42" s="430"/>
      <c r="K42" s="430"/>
    </row>
    <row r="43" spans="2:12" x14ac:dyDescent="0.2">
      <c r="B43" s="36"/>
      <c r="C43" s="430"/>
      <c r="D43" s="430"/>
      <c r="E43" s="430"/>
      <c r="F43" s="430"/>
      <c r="G43" s="430"/>
      <c r="H43" s="430"/>
      <c r="I43" s="430"/>
      <c r="J43" s="430"/>
      <c r="K43" s="430"/>
    </row>
    <row r="44" spans="2:12" x14ac:dyDescent="0.2">
      <c r="B44" s="36"/>
      <c r="C44" s="430"/>
      <c r="D44" s="430"/>
      <c r="E44" s="430"/>
      <c r="F44" s="430"/>
      <c r="G44" s="430"/>
      <c r="H44" s="430"/>
      <c r="I44" s="430"/>
      <c r="J44" s="430"/>
      <c r="K44" s="430"/>
    </row>
    <row r="45" spans="2:12" x14ac:dyDescent="0.2">
      <c r="B45" s="35"/>
      <c r="C45" s="35"/>
      <c r="D45" s="35"/>
      <c r="E45" s="35"/>
      <c r="F45" s="35"/>
      <c r="G45" s="35"/>
      <c r="H45" s="35"/>
      <c r="I45" s="35"/>
      <c r="J45" s="35"/>
      <c r="K45" s="35"/>
    </row>
    <row r="46" spans="2:12" x14ac:dyDescent="0.2">
      <c r="B46" s="31" t="s">
        <v>171</v>
      </c>
      <c r="C46" s="430" t="s">
        <v>172</v>
      </c>
      <c r="D46" s="430"/>
      <c r="E46" s="430"/>
      <c r="F46" s="430"/>
      <c r="G46" s="430"/>
      <c r="H46" s="430"/>
      <c r="I46" s="430"/>
      <c r="J46" s="430"/>
      <c r="K46" s="430"/>
    </row>
    <row r="47" spans="2:12" x14ac:dyDescent="0.2">
      <c r="C47" s="430"/>
      <c r="D47" s="430"/>
      <c r="E47" s="430"/>
      <c r="F47" s="430"/>
      <c r="G47" s="430"/>
      <c r="H47" s="430"/>
      <c r="I47" s="430"/>
      <c r="J47" s="430"/>
      <c r="K47" s="430"/>
    </row>
    <row r="48" spans="2:12" x14ac:dyDescent="0.2">
      <c r="C48" s="430"/>
      <c r="D48" s="430"/>
      <c r="E48" s="430"/>
      <c r="F48" s="430"/>
      <c r="G48" s="430"/>
      <c r="H48" s="430"/>
      <c r="I48" s="430"/>
      <c r="J48" s="430"/>
      <c r="K48" s="430"/>
    </row>
    <row r="49" spans="3:11" x14ac:dyDescent="0.2">
      <c r="C49" s="430"/>
      <c r="D49" s="430"/>
      <c r="E49" s="430"/>
      <c r="F49" s="430"/>
      <c r="G49" s="430"/>
      <c r="H49" s="430"/>
      <c r="I49" s="430"/>
      <c r="J49" s="430"/>
      <c r="K49" s="430"/>
    </row>
  </sheetData>
  <customSheetViews>
    <customSheetView guid="{6B270C73-BA9D-4B05-BFBB-AF9B27F35E3F}" showPageBreaks="1" fitToPage="1" printArea="1">
      <selection activeCell="N44" sqref="N44"/>
      <pageMargins left="0.75" right="0.75" top="1" bottom="1" header="0.5" footer="0.5"/>
      <pageSetup paperSize="9" scale="78"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43">
    <mergeCell ref="C46:K49"/>
    <mergeCell ref="C42:K44"/>
    <mergeCell ref="B4:D4"/>
    <mergeCell ref="C5:D5"/>
    <mergeCell ref="C6:D6"/>
    <mergeCell ref="C7:D7"/>
    <mergeCell ref="C8:D8"/>
    <mergeCell ref="C35:D35"/>
    <mergeCell ref="C36:D36"/>
    <mergeCell ref="C9:D9"/>
    <mergeCell ref="C10:D10"/>
    <mergeCell ref="C11:D11"/>
    <mergeCell ref="C12:D12"/>
    <mergeCell ref="C38:D38"/>
    <mergeCell ref="C15:D15"/>
    <mergeCell ref="C21:D21"/>
    <mergeCell ref="E2:G2"/>
    <mergeCell ref="H2:J2"/>
    <mergeCell ref="E4:L5"/>
    <mergeCell ref="B2:D3"/>
    <mergeCell ref="C13:D13"/>
    <mergeCell ref="C14:D14"/>
    <mergeCell ref="C16:D16"/>
    <mergeCell ref="C17:D17"/>
    <mergeCell ref="C18:D18"/>
    <mergeCell ref="C19:D19"/>
    <mergeCell ref="C20:D20"/>
    <mergeCell ref="C23:D23"/>
    <mergeCell ref="B39:C39"/>
    <mergeCell ref="C37:D37"/>
    <mergeCell ref="C22:D22"/>
    <mergeCell ref="C30:D30"/>
    <mergeCell ref="C31:D31"/>
    <mergeCell ref="C24:D24"/>
    <mergeCell ref="C29:D29"/>
    <mergeCell ref="B40:C40"/>
    <mergeCell ref="C25:D25"/>
    <mergeCell ref="C26:D26"/>
    <mergeCell ref="C27:D27"/>
    <mergeCell ref="C28:D28"/>
    <mergeCell ref="C32:D32"/>
    <mergeCell ref="C34:D34"/>
    <mergeCell ref="C33:D33"/>
  </mergeCells>
  <phoneticPr fontId="3" type="noConversion"/>
  <pageMargins left="0.75" right="0.75" top="1" bottom="1" header="0.5" footer="0.5"/>
  <pageSetup paperSize="9" scale="76" orientation="portrait" r:id="rId2"/>
  <headerFooter alignWithMargins="0">
    <oddHeader>&amp;C&amp;"Arial"&amp;12&amp;KA80000 OFFICIAL&amp;1#_x000D_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A08FD-6ED8-4CCA-BBA1-60E113F14058}">
  <sheetPr codeName="Sheet18"/>
  <dimension ref="A1:G42"/>
  <sheetViews>
    <sheetView workbookViewId="0">
      <selection activeCell="N42" sqref="N42"/>
    </sheetView>
  </sheetViews>
  <sheetFormatPr defaultRowHeight="12.75" x14ac:dyDescent="0.2"/>
  <cols>
    <col min="2" max="2" width="51.85546875" bestFit="1" customWidth="1"/>
    <col min="3" max="3" width="20" customWidth="1"/>
    <col min="6" max="7" width="10" customWidth="1"/>
  </cols>
  <sheetData>
    <row r="1" spans="2:7" ht="15.75" x14ac:dyDescent="0.25">
      <c r="B1" s="2" t="s">
        <v>310</v>
      </c>
      <c r="E1" s="2" t="s">
        <v>311</v>
      </c>
    </row>
    <row r="2" spans="2:7" ht="9.75" customHeight="1" x14ac:dyDescent="0.25">
      <c r="B2" s="2"/>
    </row>
    <row r="3" spans="2:7" ht="24.75" customHeight="1" x14ac:dyDescent="0.2">
      <c r="B3" s="14" t="s">
        <v>29</v>
      </c>
      <c r="C3" s="13" t="s">
        <v>48</v>
      </c>
      <c r="E3" s="50" t="s">
        <v>200</v>
      </c>
      <c r="F3" s="477" t="s">
        <v>189</v>
      </c>
      <c r="G3" s="478"/>
    </row>
    <row r="4" spans="2:7" x14ac:dyDescent="0.2">
      <c r="B4" s="1" t="s">
        <v>30</v>
      </c>
      <c r="C4" s="12">
        <v>15</v>
      </c>
      <c r="E4" s="1">
        <v>1</v>
      </c>
      <c r="F4" s="475">
        <v>0.93459999999999999</v>
      </c>
      <c r="G4" s="475"/>
    </row>
    <row r="5" spans="2:7" x14ac:dyDescent="0.2">
      <c r="B5" s="1" t="s">
        <v>31</v>
      </c>
      <c r="C5" s="12">
        <v>15</v>
      </c>
      <c r="E5" s="1">
        <v>5</v>
      </c>
      <c r="F5" s="479">
        <v>4.1002000000000001</v>
      </c>
      <c r="G5" s="480"/>
    </row>
    <row r="6" spans="2:7" x14ac:dyDescent="0.2">
      <c r="B6" s="1" t="s">
        <v>32</v>
      </c>
      <c r="C6" s="12">
        <v>30</v>
      </c>
      <c r="E6" s="1">
        <v>10</v>
      </c>
      <c r="F6" s="475">
        <v>7.0236000000000001</v>
      </c>
      <c r="G6" s="475"/>
    </row>
    <row r="7" spans="2:7" x14ac:dyDescent="0.2">
      <c r="B7" s="1" t="s">
        <v>33</v>
      </c>
      <c r="C7" s="12"/>
      <c r="E7" s="1">
        <v>15</v>
      </c>
      <c r="F7" s="475">
        <v>9.1079000000000008</v>
      </c>
      <c r="G7" s="475"/>
    </row>
    <row r="8" spans="2:7" x14ac:dyDescent="0.2">
      <c r="B8" s="15" t="s">
        <v>34</v>
      </c>
      <c r="C8" s="12">
        <v>20</v>
      </c>
      <c r="E8" s="1">
        <v>20</v>
      </c>
      <c r="F8" s="476">
        <v>10.593999999999999</v>
      </c>
      <c r="G8" s="476"/>
    </row>
    <row r="9" spans="2:7" x14ac:dyDescent="0.2">
      <c r="B9" s="15" t="s">
        <v>35</v>
      </c>
      <c r="C9" s="12">
        <v>15</v>
      </c>
      <c r="E9" s="1">
        <v>25</v>
      </c>
      <c r="F9" s="475">
        <v>11.653600000000001</v>
      </c>
      <c r="G9" s="475"/>
    </row>
    <row r="10" spans="2:7" x14ac:dyDescent="0.2">
      <c r="B10" s="15" t="s">
        <v>36</v>
      </c>
      <c r="C10" s="12">
        <v>5</v>
      </c>
      <c r="E10" s="1">
        <v>30</v>
      </c>
      <c r="F10" s="476">
        <v>12.409000000000001</v>
      </c>
      <c r="G10" s="476"/>
    </row>
    <row r="11" spans="2:7" x14ac:dyDescent="0.2">
      <c r="B11" s="1" t="s">
        <v>37</v>
      </c>
      <c r="C11" s="12"/>
    </row>
    <row r="12" spans="2:7" x14ac:dyDescent="0.2">
      <c r="B12" s="15" t="s">
        <v>38</v>
      </c>
      <c r="C12" s="12">
        <v>20</v>
      </c>
    </row>
    <row r="13" spans="2:7" x14ac:dyDescent="0.2">
      <c r="B13" s="15" t="s">
        <v>39</v>
      </c>
      <c r="C13" s="12">
        <v>20</v>
      </c>
      <c r="E13" s="64" t="s">
        <v>320</v>
      </c>
    </row>
    <row r="14" spans="2:7" x14ac:dyDescent="0.2">
      <c r="B14" s="15" t="s">
        <v>40</v>
      </c>
      <c r="C14" s="12">
        <v>20</v>
      </c>
    </row>
    <row r="15" spans="2:7" x14ac:dyDescent="0.2">
      <c r="B15" s="15" t="s">
        <v>41</v>
      </c>
      <c r="C15" s="12">
        <v>20</v>
      </c>
      <c r="E15" s="64" t="s">
        <v>467</v>
      </c>
    </row>
    <row r="16" spans="2:7" x14ac:dyDescent="0.2">
      <c r="B16" s="1" t="s">
        <v>42</v>
      </c>
      <c r="C16" s="12"/>
    </row>
    <row r="17" spans="2:3" x14ac:dyDescent="0.2">
      <c r="B17" s="15" t="s">
        <v>43</v>
      </c>
      <c r="C17" s="12">
        <v>20</v>
      </c>
    </row>
    <row r="18" spans="2:3" x14ac:dyDescent="0.2">
      <c r="B18" s="15" t="s">
        <v>44</v>
      </c>
      <c r="C18" s="12">
        <v>20</v>
      </c>
    </row>
    <row r="19" spans="2:3" x14ac:dyDescent="0.2">
      <c r="B19" s="1" t="s">
        <v>45</v>
      </c>
      <c r="C19" s="12"/>
    </row>
    <row r="20" spans="2:3" x14ac:dyDescent="0.2">
      <c r="B20" s="15" t="s">
        <v>46</v>
      </c>
      <c r="C20" s="12">
        <v>10</v>
      </c>
    </row>
    <row r="21" spans="2:3" x14ac:dyDescent="0.2">
      <c r="B21" s="15" t="s">
        <v>47</v>
      </c>
      <c r="C21" s="12">
        <v>5</v>
      </c>
    </row>
    <row r="25" spans="2:3" x14ac:dyDescent="0.2">
      <c r="B25" s="474" t="s">
        <v>557</v>
      </c>
      <c r="C25" s="474"/>
    </row>
    <row r="26" spans="2:3" ht="25.5" x14ac:dyDescent="0.2">
      <c r="B26" s="14" t="s">
        <v>29</v>
      </c>
      <c r="C26" s="13" t="s">
        <v>48</v>
      </c>
    </row>
    <row r="27" spans="2:3" x14ac:dyDescent="0.2">
      <c r="B27" s="83" t="s">
        <v>473</v>
      </c>
      <c r="C27" s="12">
        <v>5</v>
      </c>
    </row>
    <row r="28" spans="2:3" ht="25.5" x14ac:dyDescent="0.2">
      <c r="B28" s="83" t="s">
        <v>471</v>
      </c>
      <c r="C28" s="12"/>
    </row>
    <row r="29" spans="2:3" x14ac:dyDescent="0.2">
      <c r="B29" s="83" t="s">
        <v>474</v>
      </c>
      <c r="C29" s="12">
        <v>15</v>
      </c>
    </row>
    <row r="30" spans="2:3" x14ac:dyDescent="0.2">
      <c r="B30" s="83" t="s">
        <v>619</v>
      </c>
      <c r="C30" s="12">
        <v>15</v>
      </c>
    </row>
    <row r="31" spans="2:3" x14ac:dyDescent="0.2">
      <c r="B31" s="83" t="s">
        <v>470</v>
      </c>
      <c r="C31" s="12">
        <v>20</v>
      </c>
    </row>
    <row r="32" spans="2:3" x14ac:dyDescent="0.2">
      <c r="B32" s="83" t="s">
        <v>539</v>
      </c>
      <c r="C32" s="12">
        <v>20</v>
      </c>
    </row>
    <row r="33" spans="1:3" x14ac:dyDescent="0.2">
      <c r="B33" s="81" t="s">
        <v>425</v>
      </c>
      <c r="C33" s="12">
        <v>15</v>
      </c>
    </row>
    <row r="34" spans="1:3" x14ac:dyDescent="0.2">
      <c r="B34" s="82" t="s">
        <v>468</v>
      </c>
      <c r="C34" s="12">
        <v>20</v>
      </c>
    </row>
    <row r="35" spans="1:3" x14ac:dyDescent="0.2">
      <c r="B35" s="154" t="s">
        <v>555</v>
      </c>
      <c r="C35" s="12">
        <v>15</v>
      </c>
    </row>
    <row r="36" spans="1:3" x14ac:dyDescent="0.2">
      <c r="B36" s="154" t="s">
        <v>556</v>
      </c>
      <c r="C36" s="12">
        <v>15</v>
      </c>
    </row>
    <row r="37" spans="1:3" x14ac:dyDescent="0.2">
      <c r="B37" s="154" t="s">
        <v>554</v>
      </c>
      <c r="C37" s="12">
        <v>15</v>
      </c>
    </row>
    <row r="38" spans="1:3" x14ac:dyDescent="0.2">
      <c r="B38" s="153" t="s">
        <v>543</v>
      </c>
      <c r="C38" s="12">
        <v>15</v>
      </c>
    </row>
    <row r="39" spans="1:3" x14ac:dyDescent="0.2">
      <c r="B39" s="83" t="s">
        <v>553</v>
      </c>
      <c r="C39" s="12">
        <v>20</v>
      </c>
    </row>
    <row r="40" spans="1:3" x14ac:dyDescent="0.2">
      <c r="C40" s="12">
        <v>10</v>
      </c>
    </row>
    <row r="41" spans="1:3" x14ac:dyDescent="0.2">
      <c r="B41" t="s">
        <v>638</v>
      </c>
    </row>
    <row r="42" spans="1:3" x14ac:dyDescent="0.2">
      <c r="A42" t="s">
        <v>639</v>
      </c>
      <c r="B42" s="64" t="s">
        <v>640</v>
      </c>
    </row>
  </sheetData>
  <customSheetViews>
    <customSheetView guid="{6B270C73-BA9D-4B05-BFBB-AF9B27F35E3F}">
      <selection activeCell="C37" sqref="C37"/>
      <pageMargins left="0.75" right="0.75" top="1" bottom="1" header="0.5" footer="0.5"/>
      <pageSetup paperSize="9"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9">
    <mergeCell ref="B25:C25"/>
    <mergeCell ref="F9:G9"/>
    <mergeCell ref="F10:G10"/>
    <mergeCell ref="F3:G3"/>
    <mergeCell ref="F4:G4"/>
    <mergeCell ref="F6:G6"/>
    <mergeCell ref="F7:G7"/>
    <mergeCell ref="F8:G8"/>
    <mergeCell ref="F5:G5"/>
  </mergeCells>
  <phoneticPr fontId="3" type="noConversion"/>
  <hyperlinks>
    <hyperlink ref="E13" location="FAQ!Print_Area" display="Return to FAQs" xr:uid="{8BA63134-D381-4514-99E4-77A89F9EC840}"/>
    <hyperlink ref="E15" location="Guide!A1" display="Return to Guide" xr:uid="{680DEA6A-21F2-413C-85A2-2FAD4818780A}"/>
    <hyperlink ref="B42" r:id="rId2" xr:uid="{C1DD2EA4-FEF7-4067-A883-69D66B706048}"/>
  </hyperlinks>
  <pageMargins left="0.75" right="0.75" top="1" bottom="1" header="0.5" footer="0.5"/>
  <pageSetup paperSize="9" orientation="portrait" r:id="rId3"/>
  <headerFooter alignWithMargins="0">
    <oddHeader>&amp;C&amp;"Arial"&amp;12&amp;KA80000 OFFICIAL&amp;1#_x000D_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CB4DF-8CC7-4C88-BFC2-C9C93243499A}">
  <sheetPr codeName="Sheet3"/>
  <dimension ref="A1:C26"/>
  <sheetViews>
    <sheetView workbookViewId="0">
      <selection activeCell="F33" sqref="F33"/>
    </sheetView>
  </sheetViews>
  <sheetFormatPr defaultRowHeight="12.75" x14ac:dyDescent="0.2"/>
  <cols>
    <col min="1" max="1" width="25.85546875" customWidth="1"/>
    <col min="2" max="2" width="13.140625" customWidth="1"/>
    <col min="3" max="3" width="33.5703125" customWidth="1"/>
    <col min="6" max="6" width="13.85546875" customWidth="1"/>
  </cols>
  <sheetData>
    <row r="1" spans="1:3" ht="15.75" customHeight="1" x14ac:dyDescent="0.2">
      <c r="A1" s="77" t="s">
        <v>466</v>
      </c>
    </row>
    <row r="2" spans="1:3" ht="9.75" customHeight="1" x14ac:dyDescent="0.2"/>
    <row r="3" spans="1:3" x14ac:dyDescent="0.2">
      <c r="A3" s="401" t="s">
        <v>438</v>
      </c>
      <c r="B3" s="403" t="s">
        <v>439</v>
      </c>
      <c r="C3" s="403" t="s">
        <v>464</v>
      </c>
    </row>
    <row r="4" spans="1:3" x14ac:dyDescent="0.2">
      <c r="A4" s="402"/>
      <c r="B4" s="403"/>
      <c r="C4" s="403"/>
    </row>
    <row r="5" spans="1:3" ht="18.75" customHeight="1" x14ac:dyDescent="0.2">
      <c r="A5" s="73" t="s">
        <v>354</v>
      </c>
      <c r="B5" s="73">
        <v>201</v>
      </c>
      <c r="C5" s="74" t="s">
        <v>354</v>
      </c>
    </row>
    <row r="6" spans="1:3" ht="18" customHeight="1" x14ac:dyDescent="0.2">
      <c r="A6" s="395" t="s">
        <v>440</v>
      </c>
      <c r="B6" s="74" t="s">
        <v>350</v>
      </c>
      <c r="C6" s="74" t="s">
        <v>441</v>
      </c>
    </row>
    <row r="7" spans="1:3" ht="18" customHeight="1" x14ac:dyDescent="0.2">
      <c r="A7" s="396"/>
      <c r="B7" s="74" t="s">
        <v>352</v>
      </c>
      <c r="C7" s="74" t="s">
        <v>442</v>
      </c>
    </row>
    <row r="8" spans="1:3" ht="18" customHeight="1" x14ac:dyDescent="0.2">
      <c r="A8" s="395" t="s">
        <v>443</v>
      </c>
      <c r="B8" s="73" t="s">
        <v>444</v>
      </c>
      <c r="C8" s="74" t="s">
        <v>58</v>
      </c>
    </row>
    <row r="9" spans="1:3" ht="18" customHeight="1" x14ac:dyDescent="0.2">
      <c r="A9" s="396"/>
      <c r="B9" s="73" t="s">
        <v>445</v>
      </c>
      <c r="C9" s="74" t="s">
        <v>58</v>
      </c>
    </row>
    <row r="10" spans="1:3" ht="18" customHeight="1" x14ac:dyDescent="0.2">
      <c r="A10" s="73" t="s">
        <v>446</v>
      </c>
      <c r="B10" s="73" t="s">
        <v>346</v>
      </c>
      <c r="C10" s="74" t="s">
        <v>56</v>
      </c>
    </row>
    <row r="11" spans="1:3" ht="18" customHeight="1" x14ac:dyDescent="0.2">
      <c r="A11" s="395" t="s">
        <v>447</v>
      </c>
      <c r="B11" s="74" t="s">
        <v>349</v>
      </c>
      <c r="C11" s="74" t="s">
        <v>448</v>
      </c>
    </row>
    <row r="12" spans="1:3" ht="18.75" customHeight="1" x14ac:dyDescent="0.2">
      <c r="A12" s="397"/>
      <c r="B12" s="73" t="s">
        <v>449</v>
      </c>
      <c r="C12" s="74" t="s">
        <v>57</v>
      </c>
    </row>
    <row r="13" spans="1:3" ht="18" customHeight="1" x14ac:dyDescent="0.2">
      <c r="A13" s="396"/>
      <c r="B13" s="74" t="s">
        <v>351</v>
      </c>
      <c r="C13" s="74" t="s">
        <v>450</v>
      </c>
    </row>
    <row r="14" spans="1:3" ht="18" customHeight="1" x14ac:dyDescent="0.2">
      <c r="A14" s="75" t="s">
        <v>451</v>
      </c>
      <c r="B14" s="73" t="s">
        <v>452</v>
      </c>
      <c r="C14" s="74" t="s">
        <v>53</v>
      </c>
    </row>
    <row r="15" spans="1:3" ht="18" customHeight="1" x14ac:dyDescent="0.2">
      <c r="A15" s="398" t="s">
        <v>453</v>
      </c>
      <c r="B15" s="73" t="s">
        <v>341</v>
      </c>
      <c r="C15" s="74" t="s">
        <v>353</v>
      </c>
    </row>
    <row r="16" spans="1:3" ht="18" customHeight="1" x14ac:dyDescent="0.2">
      <c r="A16" s="399"/>
      <c r="B16" s="74">
        <v>903</v>
      </c>
      <c r="C16" s="74" t="s">
        <v>454</v>
      </c>
    </row>
    <row r="17" spans="1:3" ht="18" customHeight="1" x14ac:dyDescent="0.2">
      <c r="A17" s="76" t="s">
        <v>455</v>
      </c>
      <c r="B17" s="73" t="s">
        <v>456</v>
      </c>
      <c r="C17" s="74" t="s">
        <v>457</v>
      </c>
    </row>
    <row r="18" spans="1:3" ht="18" customHeight="1" x14ac:dyDescent="0.2">
      <c r="A18" s="395" t="s">
        <v>458</v>
      </c>
      <c r="B18" s="74">
        <v>705</v>
      </c>
      <c r="C18" s="74" t="s">
        <v>459</v>
      </c>
    </row>
    <row r="19" spans="1:3" ht="18" customHeight="1" x14ac:dyDescent="0.2">
      <c r="A19" s="396"/>
      <c r="B19" s="74">
        <v>805</v>
      </c>
      <c r="C19" s="74" t="s">
        <v>460</v>
      </c>
    </row>
    <row r="20" spans="1:3" ht="18" customHeight="1" x14ac:dyDescent="0.2">
      <c r="A20" s="398" t="s">
        <v>461</v>
      </c>
      <c r="B20" s="73" t="s">
        <v>462</v>
      </c>
      <c r="C20" s="74" t="s">
        <v>54</v>
      </c>
    </row>
    <row r="21" spans="1:3" ht="18" customHeight="1" x14ac:dyDescent="0.2">
      <c r="A21" s="399"/>
      <c r="B21" s="73" t="s">
        <v>463</v>
      </c>
      <c r="C21" s="74" t="s">
        <v>55</v>
      </c>
    </row>
    <row r="23" spans="1:3" x14ac:dyDescent="0.2">
      <c r="A23" s="394" t="s">
        <v>465</v>
      </c>
      <c r="B23" s="394"/>
      <c r="C23" s="394"/>
    </row>
    <row r="24" spans="1:3" x14ac:dyDescent="0.2">
      <c r="A24" s="394"/>
      <c r="B24" s="394"/>
      <c r="C24" s="394"/>
    </row>
    <row r="26" spans="1:3" x14ac:dyDescent="0.2">
      <c r="A26" s="64" t="s">
        <v>320</v>
      </c>
    </row>
  </sheetData>
  <customSheetViews>
    <customSheetView guid="{6B270C73-BA9D-4B05-BFBB-AF9B27F35E3F}">
      <selection activeCell="F33" sqref="F33"/>
      <pageMargins left="0.75" right="0.75" top="1" bottom="1" header="0.5" footer="0.5"/>
      <pageSetup paperSize="9" orientation="portrait" r:id="rId1"/>
      <headerFooter alignWithMargins="0">
        <oddHeader>&amp;LSA Crash Type - DCA</oddHeader>
      </headerFooter>
      <extLst>
        <ext xmlns:xlsdti="http://schemas.microsoft.com/office/spreadsheetml/2023/showDataTypeIcons" uri="{a3c15fd4-4149-4032-8f15-062bd4999b60}">
          <xlsdti:showDataTypeIconsCustomSheetView visible="0"/>
        </ext>
      </extLst>
    </customSheetView>
  </customSheetViews>
  <mergeCells count="10">
    <mergeCell ref="A23:C24"/>
    <mergeCell ref="B3:B4"/>
    <mergeCell ref="C3:C4"/>
    <mergeCell ref="A20:A21"/>
    <mergeCell ref="A18:A19"/>
    <mergeCell ref="A3:A4"/>
    <mergeCell ref="A6:A7"/>
    <mergeCell ref="A8:A9"/>
    <mergeCell ref="A11:A13"/>
    <mergeCell ref="A15:A16"/>
  </mergeCells>
  <phoneticPr fontId="3" type="noConversion"/>
  <hyperlinks>
    <hyperlink ref="A26" location="FAQ!Print_Area" display="Return to FAQs" xr:uid="{84DA8D7A-4950-467A-A05B-3121DA1328E6}"/>
  </hyperlinks>
  <pageMargins left="0.75" right="0.75" top="1" bottom="1" header="0.5" footer="0.5"/>
  <pageSetup paperSize="9" orientation="portrait" r:id="rId2"/>
  <headerFooter alignWithMargins="0">
    <oddHeader>&amp;LSA Crash Type - DCA&amp;C&amp;"Arial"&amp;12&amp;KA80000 OFFICIAL&amp;1#_x000D_</oddHeader>
  </headerFooter>
</worksheet>
</file>

<file path=docMetadata/LabelInfo.xml><?xml version="1.0" encoding="utf-8"?>
<clbl:labelList xmlns:clbl="http://schemas.microsoft.com/office/2020/mipLabelMetadata">
  <clbl:label id="{77274858-3b1d-4431-8679-d878f40e28fd}" enabled="1" method="Privileged" siteId="{bda528f7-fca9-432f-bc98-bd7e90d40906}" contentBits="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10</vt:i4>
      </vt:variant>
    </vt:vector>
  </HeadingPairs>
  <TitlesOfParts>
    <vt:vector size="19" baseType="lpstr">
      <vt:lpstr>FAQ</vt:lpstr>
      <vt:lpstr>Guide</vt:lpstr>
      <vt:lpstr>BCR</vt:lpstr>
      <vt:lpstr>Crash Data</vt:lpstr>
      <vt:lpstr>Intersection Redctn Mtx</vt:lpstr>
      <vt:lpstr>Non Intersection Mtx (a)</vt:lpstr>
      <vt:lpstr>Non Intersection Mtx (b)</vt:lpstr>
      <vt:lpstr>Indicative lifetime of Trea</vt:lpstr>
      <vt:lpstr>Crash Type</vt:lpstr>
      <vt:lpstr>'Intersection Redctn Mtx'!_Toc145229856</vt:lpstr>
      <vt:lpstr>'Intersection Redctn Mtx'!_Toc145229857</vt:lpstr>
      <vt:lpstr>Crashseverity</vt:lpstr>
      <vt:lpstr>BCR!Print_Area</vt:lpstr>
      <vt:lpstr>FAQ!Print_Area</vt:lpstr>
      <vt:lpstr>Guide!Print_Area</vt:lpstr>
      <vt:lpstr>'Intersection Redctn Mtx'!Print_Area</vt:lpstr>
      <vt:lpstr>'Non Intersection Mtx (a)'!Print_Area</vt:lpstr>
      <vt:lpstr>'Non Intersection Mtx (b)'!Print_Area</vt:lpstr>
      <vt:lpstr>Typeofcrash</vt:lpstr>
    </vt:vector>
  </TitlesOfParts>
  <Company>Department for Transport, Energy and Infrastructure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DTEI</dc:creator>
  <cp:lastModifiedBy>Foreman, Lara (DIT)</cp:lastModifiedBy>
  <cp:lastPrinted>2016-06-29T05:19:02Z</cp:lastPrinted>
  <dcterms:created xsi:type="dcterms:W3CDTF">2007-08-02T01:41:40Z</dcterms:created>
  <dcterms:modified xsi:type="dcterms:W3CDTF">2026-10-01T05:12:53Z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77274858-3b1d-4431-8679-d878f40e28fd_Enabled">
    <vt:lpwstr>true</vt:lpwstr>
  </property>
  <property fmtid="{D5CDD505-2E9C-101B-9397-08002B2CF9AE}" pid="4" name="MSIP_Label_77274858-3b1d-4431-8679-d878f40e28fd_SetDate">
    <vt:lpwstr>2026-08-26T22:41:56Z</vt:lpwstr>
  </property>
  <property fmtid="{D5CDD505-2E9C-101B-9397-08002B2CF9AE}" pid="5" name="MSIP_Label_77274858-3b1d-4431-8679-d878f40e28fd_Method">
    <vt:lpwstr>Standard</vt:lpwstr>
  </property>
  <property fmtid="{D5CDD505-2E9C-101B-9397-08002B2CF9AE}" pid="6" name="MSIP_Label_77274858-3b1d-4431-8679-d878f40e28fd_Name">
    <vt:lpwstr>-Official</vt:lpwstr>
  </property>
  <property fmtid="{D5CDD505-2E9C-101B-9397-08002B2CF9AE}" pid="7" name="MSIP_Label_77274858-3b1d-4431-8679-d878f40e28fd_SiteId">
    <vt:lpwstr>bda528f7-fca9-432f-bc98-bd7e90d40906</vt:lpwstr>
  </property>
  <property fmtid="{D5CDD505-2E9C-101B-9397-08002B2CF9AE}" pid="8" name="MSIP_Label_77274858-3b1d-4431-8679-d878f40e28fd_ActionId">
    <vt:lpwstr>4e69e863-6dae-42ae-8e20-28cb2caeec55</vt:lpwstr>
  </property>
  <property fmtid="{D5CDD505-2E9C-101B-9397-08002B2CF9AE}" pid="9" name="MSIP_Label_77274858-3b1d-4431-8679-d878f40e28fd_ContentBits">
    <vt:lpwstr>0</vt:lpwstr>
  </property>
</Properties>
</file>